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30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31 dolar bazında emekli maaşları\"/>
    </mc:Choice>
  </mc:AlternateContent>
  <xr:revisionPtr revIDLastSave="0" documentId="13_ncr:1_{1BB6B43F-EF9F-4D2C-9A00-71389B4BF6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fikler" sheetId="7" r:id="rId1"/>
    <sheet name="Grafikler-Taslak" sheetId="6" r:id="rId2"/>
    <sheet name="Data" sheetId="5" r:id="rId3"/>
    <sheet name="Dolar Bazında" sheetId="4" r:id="rId4"/>
    <sheet name="Asgari Ücretler" sheetId="1" r:id="rId5"/>
    <sheet name="USD-TRY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5" l="1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I26" i="5"/>
  <c r="I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H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" i="5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" i="4"/>
</calcChain>
</file>

<file path=xl/sharedStrings.xml><?xml version="1.0" encoding="utf-8"?>
<sst xmlns="http://schemas.openxmlformats.org/spreadsheetml/2006/main" count="17" uniqueCount="15">
  <si>
    <t>Başlangıç Tarihi</t>
  </si>
  <si>
    <t>Net Asgari Ücret</t>
  </si>
  <si>
    <t>Tarih</t>
  </si>
  <si>
    <t>USD/TRY</t>
  </si>
  <si>
    <t>Yıl</t>
  </si>
  <si>
    <t>Ortalama</t>
  </si>
  <si>
    <t>Max</t>
  </si>
  <si>
    <t>Min</t>
  </si>
  <si>
    <t>Fark</t>
  </si>
  <si>
    <t>Artış</t>
  </si>
  <si>
    <t>Düşüş</t>
  </si>
  <si>
    <t>Değişim</t>
  </si>
  <si>
    <t>Dolar Bazında Asgari Ücret</t>
  </si>
  <si>
    <t>Yeşil</t>
  </si>
  <si>
    <t>Kırmızı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</si>
</sst>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₺-41F]* #,##0.00_-;\-[$₺-41F]* #,##0.00_-;_-[$₺-41F]* &quot;-&quot;??_-;_-@_-"/>
    <numFmt numFmtId="165" formatCode="_-[$$-409]* #,##0.00_ ;_-[$$-409]* \-#,##0.00\ ;_-[$$-409]* &quot;-&quot;??_ ;_-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14" fontId="0" fillId="0" borderId="1" xfId="0" applyNumberFormat="1" applyBorder="1"/>
    <xf numFmtId="164" fontId="0" fillId="0" borderId="1" xfId="0" applyNumberFormat="1" applyBorder="1"/>
    <xf numFmtId="14" fontId="0" fillId="0" borderId="0" xfId="0" applyNumberFormat="1"/>
    <xf numFmtId="2" fontId="0" fillId="0" borderId="0" xfId="0" applyNumberFormat="1"/>
    <xf numFmtId="0" fontId="0" fillId="0" borderId="1" xfId="0" applyBorder="1"/>
    <xf numFmtId="165" fontId="0" fillId="0" borderId="1" xfId="0" applyNumberFormat="1" applyBorder="1"/>
    <xf numFmtId="165" fontId="0" fillId="0" borderId="0" xfId="0" applyNumberFormat="1"/>
    <xf numFmtId="1" fontId="0" fillId="0" borderId="0" xfId="0" applyNumberFormat="1"/>
    <xf numFmtId="9" fontId="0" fillId="0" borderId="0" xfId="1" applyFont="1"/>
    <xf numFmtId="0" fontId="1" fillId="0" borderId="0" xfId="0" applyFont="1"/>
    <xf numFmtId="0" fontId="1" fillId="0" borderId="2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B3B3"/>
      <color rgb="FFEAEAEA"/>
      <color rgb="FF308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image" Target="../media/image2.png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Data!$E$2:$E$26</c:f>
                <c:numCache>
                  <c:formatCode>General</c:formatCode>
                  <c:ptCount val="25"/>
                  <c:pt idx="0">
                    <c:v>35.61496087423393</c:v>
                  </c:pt>
                  <c:pt idx="1">
                    <c:v>125.66990908143669</c:v>
                  </c:pt>
                  <c:pt idx="2">
                    <c:v>64.608139035758626</c:v>
                  </c:pt>
                  <c:pt idx="3">
                    <c:v>176.6003133855755</c:v>
                  </c:pt>
                  <c:pt idx="4">
                    <c:v>110.08940719594938</c:v>
                  </c:pt>
                  <c:pt idx="5">
                    <c:v>52.547147291808983</c:v>
                  </c:pt>
                  <c:pt idx="6">
                    <c:v>181.67221978785147</c:v>
                  </c:pt>
                  <c:pt idx="7">
                    <c:v>48.385693958937452</c:v>
                  </c:pt>
                  <c:pt idx="8">
                    <c:v>96.594531684181106</c:v>
                  </c:pt>
                  <c:pt idx="9">
                    <c:v>57.265048963692436</c:v>
                  </c:pt>
                  <c:pt idx="10">
                    <c:v>41.784855026054004</c:v>
                  </c:pt>
                  <c:pt idx="11">
                    <c:v>65.029395977998945</c:v>
                  </c:pt>
                  <c:pt idx="12">
                    <c:v>39.036429770343716</c:v>
                  </c:pt>
                  <c:pt idx="13">
                    <c:v>64.572059484384738</c:v>
                  </c:pt>
                  <c:pt idx="14">
                    <c:v>54.756904676227066</c:v>
                  </c:pt>
                  <c:pt idx="15">
                    <c:v>61.418894091452216</c:v>
                  </c:pt>
                  <c:pt idx="16">
                    <c:v>111.71645039245465</c:v>
                  </c:pt>
                  <c:pt idx="17">
                    <c:v>74.586286166914476</c:v>
                  </c:pt>
                  <c:pt idx="18">
                    <c:v>49.126317384059405</c:v>
                  </c:pt>
                  <c:pt idx="19">
                    <c:v>21.280116529793816</c:v>
                  </c:pt>
                  <c:pt idx="20">
                    <c:v>32.510457891932475</c:v>
                  </c:pt>
                  <c:pt idx="21">
                    <c:v>30.871942095172386</c:v>
                  </c:pt>
                  <c:pt idx="22">
                    <c:v>21.786095287134174</c:v>
                  </c:pt>
                  <c:pt idx="23">
                    <c:v>75.132333363000541</c:v>
                  </c:pt>
                  <c:pt idx="24">
                    <c:v>19.939457302543829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Data!$C$2:$C$26</c:f>
              <c:numCache>
                <c:formatCode>_-[$$-409]* #,##0.00_ ;_-[$$-409]* \-#,##0.00\ ;_-[$$-409]* "-"??_ ;_-@_ </c:formatCode>
                <c:ptCount val="25"/>
                <c:pt idx="0">
                  <c:v>559.92464959426707</c:v>
                </c:pt>
                <c:pt idx="1">
                  <c:v>452.21274220556575</c:v>
                </c:pt>
                <c:pt idx="2">
                  <c:v>319.30274981420172</c:v>
                </c:pt>
                <c:pt idx="3">
                  <c:v>386.19803414947575</c:v>
                </c:pt>
                <c:pt idx="4">
                  <c:v>388.60452676272945</c:v>
                </c:pt>
                <c:pt idx="5">
                  <c:v>391.3060315616226</c:v>
                </c:pt>
                <c:pt idx="6">
                  <c:v>426.87258687258685</c:v>
                </c:pt>
                <c:pt idx="7">
                  <c:v>406.65566078720997</c:v>
                </c:pt>
                <c:pt idx="8">
                  <c:v>465.38722947594346</c:v>
                </c:pt>
                <c:pt idx="9">
                  <c:v>387.94555264879006</c:v>
                </c:pt>
                <c:pt idx="10">
                  <c:v>416.00522924642826</c:v>
                </c:pt>
                <c:pt idx="11">
                  <c:v>440.03638637784985</c:v>
                </c:pt>
                <c:pt idx="12">
                  <c:v>414.7558445927005</c:v>
                </c:pt>
                <c:pt idx="13">
                  <c:v>414.14765630136088</c:v>
                </c:pt>
                <c:pt idx="14">
                  <c:v>418.08792742498252</c:v>
                </c:pt>
                <c:pt idx="15">
                  <c:v>371.47712596016584</c:v>
                </c:pt>
                <c:pt idx="16">
                  <c:v>433.24724517906338</c:v>
                </c:pt>
                <c:pt idx="17">
                  <c:v>359.81629324405526</c:v>
                </c:pt>
                <c:pt idx="18">
                  <c:v>289.54337899543378</c:v>
                </c:pt>
                <c:pt idx="19">
                  <c:v>272.91504286827745</c:v>
                </c:pt>
                <c:pt idx="20">
                  <c:v>235.9881349647757</c:v>
                </c:pt>
                <c:pt idx="21">
                  <c:v>162.60613037847173</c:v>
                </c:pt>
                <c:pt idx="22">
                  <c:v>125.14154552410101</c:v>
                </c:pt>
                <c:pt idx="23">
                  <c:v>151.614336492891</c:v>
                </c:pt>
                <c:pt idx="24">
                  <c:v>147.25745935322496</c:v>
                </c:pt>
              </c:numCache>
            </c:numRef>
          </c:xVal>
          <c:yVal>
            <c:numRef>
              <c:f>Data!$A$2:$A$26</c:f>
              <c:numCache>
                <c:formatCode>General</c:formatCode>
                <c:ptCount val="2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  <c:pt idx="18">
                  <c:v>2006</c:v>
                </c:pt>
                <c:pt idx="19">
                  <c:v>2005</c:v>
                </c:pt>
                <c:pt idx="20">
                  <c:v>2004</c:v>
                </c:pt>
                <c:pt idx="21">
                  <c:v>2003</c:v>
                </c:pt>
                <c:pt idx="22">
                  <c:v>2002</c:v>
                </c:pt>
                <c:pt idx="23">
                  <c:v>2001</c:v>
                </c:pt>
                <c:pt idx="24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DE-4669-9927-A00F18752CEA}"/>
            </c:ext>
          </c:extLst>
        </c:ser>
        <c:ser>
          <c:idx val="1"/>
          <c:order val="1"/>
          <c:tx>
            <c:strRef>
              <c:f>Data!$D$1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Data!$D$2:$D$26</c:f>
              <c:numCache>
                <c:formatCode>_-[$$-409]* #,##0.00_ ;_-[$$-409]* \-#,##0.00\ ;_-[$$-409]* "-"??_ ;_-@_ </c:formatCode>
                <c:ptCount val="25"/>
                <c:pt idx="0">
                  <c:v>524.30968872003314</c:v>
                </c:pt>
                <c:pt idx="1">
                  <c:v>326.54283312412906</c:v>
                </c:pt>
                <c:pt idx="2">
                  <c:v>254.69461077844309</c:v>
                </c:pt>
                <c:pt idx="3">
                  <c:v>209.59772076390024</c:v>
                </c:pt>
                <c:pt idx="4">
                  <c:v>278.51511956678007</c:v>
                </c:pt>
                <c:pt idx="5">
                  <c:v>338.75888426981362</c:v>
                </c:pt>
                <c:pt idx="6">
                  <c:v>245.20036708473538</c:v>
                </c:pt>
                <c:pt idx="7">
                  <c:v>358.26996682827252</c:v>
                </c:pt>
                <c:pt idx="8">
                  <c:v>368.79269779176235</c:v>
                </c:pt>
                <c:pt idx="9">
                  <c:v>330.68050368509762</c:v>
                </c:pt>
                <c:pt idx="10">
                  <c:v>374.22037422037425</c:v>
                </c:pt>
                <c:pt idx="11">
                  <c:v>375.00699039985091</c:v>
                </c:pt>
                <c:pt idx="12">
                  <c:v>375.71941482235678</c:v>
                </c:pt>
                <c:pt idx="13">
                  <c:v>349.57559681697614</c:v>
                </c:pt>
                <c:pt idx="14">
                  <c:v>363.33102274875546</c:v>
                </c:pt>
                <c:pt idx="15">
                  <c:v>310.05823186871362</c:v>
                </c:pt>
                <c:pt idx="16">
                  <c:v>321.53079478660874</c:v>
                </c:pt>
                <c:pt idx="17">
                  <c:v>285.23000707714078</c:v>
                </c:pt>
                <c:pt idx="18">
                  <c:v>240.41706161137438</c:v>
                </c:pt>
                <c:pt idx="19">
                  <c:v>251.63492633848364</c:v>
                </c:pt>
                <c:pt idx="20">
                  <c:v>203.47767707284322</c:v>
                </c:pt>
                <c:pt idx="21">
                  <c:v>131.73418828329935</c:v>
                </c:pt>
                <c:pt idx="22">
                  <c:v>103.35545023696683</c:v>
                </c:pt>
                <c:pt idx="23">
                  <c:v>76.482003129890458</c:v>
                </c:pt>
                <c:pt idx="24">
                  <c:v>127.31800205068113</c:v>
                </c:pt>
              </c:numCache>
            </c:numRef>
          </c:xVal>
          <c:yVal>
            <c:numRef>
              <c:f>Data!$A$2:$A$26</c:f>
              <c:numCache>
                <c:formatCode>General</c:formatCode>
                <c:ptCount val="2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  <c:pt idx="18">
                  <c:v>2006</c:v>
                </c:pt>
                <c:pt idx="19">
                  <c:v>2005</c:v>
                </c:pt>
                <c:pt idx="20">
                  <c:v>2004</c:v>
                </c:pt>
                <c:pt idx="21">
                  <c:v>2003</c:v>
                </c:pt>
                <c:pt idx="22">
                  <c:v>2002</c:v>
                </c:pt>
                <c:pt idx="23">
                  <c:v>2001</c:v>
                </c:pt>
                <c:pt idx="24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DE-4669-9927-A00F18752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704527"/>
        <c:axId val="731708367"/>
      </c:scatterChart>
      <c:valAx>
        <c:axId val="731704527"/>
        <c:scaling>
          <c:orientation val="minMax"/>
        </c:scaling>
        <c:delete val="1"/>
        <c:axPos val="b"/>
        <c:numFmt formatCode="_-[$$-409]* #,##0.00_ ;_-[$$-409]* \-#,##0.00\ ;_-[$$-409]* &quot;-&quot;??_ ;_-@_ " sourceLinked="1"/>
        <c:majorTickMark val="none"/>
        <c:minorTickMark val="none"/>
        <c:tickLblPos val="nextTo"/>
        <c:crossAx val="731708367"/>
        <c:crosses val="autoZero"/>
        <c:crossBetween val="midCat"/>
      </c:valAx>
      <c:valAx>
        <c:axId val="731708367"/>
        <c:scaling>
          <c:orientation val="minMax"/>
          <c:max val="2024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31704527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2000-2024 Dolar Bazında Yıllık Asgari Ücretler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Data!$A$2:$A$26</c:f>
              <c:numCache>
                <c:formatCode>General</c:formatCode>
                <c:ptCount val="2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  <c:pt idx="18">
                  <c:v>2006</c:v>
                </c:pt>
                <c:pt idx="19">
                  <c:v>2005</c:v>
                </c:pt>
                <c:pt idx="20">
                  <c:v>2004</c:v>
                </c:pt>
                <c:pt idx="21">
                  <c:v>2003</c:v>
                </c:pt>
                <c:pt idx="22">
                  <c:v>2002</c:v>
                </c:pt>
                <c:pt idx="23">
                  <c:v>2001</c:v>
                </c:pt>
                <c:pt idx="24">
                  <c:v>2000</c:v>
                </c:pt>
              </c:numCache>
            </c:numRef>
          </c:cat>
          <c:val>
            <c:numRef>
              <c:f>Data!$B$2:$B$26</c:f>
              <c:numCache>
                <c:formatCode>_-[$$-409]* #,##0.00_ ;_-[$$-409]* \-#,##0.00\ ;_-[$$-409]* "-"??_ ;_-@_ </c:formatCode>
                <c:ptCount val="25"/>
                <c:pt idx="0">
                  <c:v>536.10189833028937</c:v>
                </c:pt>
                <c:pt idx="1">
                  <c:v>414.15485372768467</c:v>
                </c:pt>
                <c:pt idx="2">
                  <c:v>292.37776486435075</c:v>
                </c:pt>
                <c:pt idx="3">
                  <c:v>317.86538953935138</c:v>
                </c:pt>
                <c:pt idx="4">
                  <c:v>330.3419955332393</c:v>
                </c:pt>
                <c:pt idx="5">
                  <c:v>356.56147242466449</c:v>
                </c:pt>
                <c:pt idx="6">
                  <c:v>340.55003170432775</c:v>
                </c:pt>
                <c:pt idx="7">
                  <c:v>386.1731153726252</c:v>
                </c:pt>
                <c:pt idx="8">
                  <c:v>431.34547362720338</c:v>
                </c:pt>
                <c:pt idx="9">
                  <c:v>355.13893497768407</c:v>
                </c:pt>
                <c:pt idx="10">
                  <c:v>396.50317708570941</c:v>
                </c:pt>
                <c:pt idx="11">
                  <c:v>410.76870835104006</c:v>
                </c:pt>
                <c:pt idx="12">
                  <c:v>401.90670884155799</c:v>
                </c:pt>
                <c:pt idx="13">
                  <c:v>383.5635417888443</c:v>
                </c:pt>
                <c:pt idx="14">
                  <c:v>388.5280186328734</c:v>
                </c:pt>
                <c:pt idx="15">
                  <c:v>345.97099369968646</c:v>
                </c:pt>
                <c:pt idx="16">
                  <c:v>379.97281752565567</c:v>
                </c:pt>
                <c:pt idx="17">
                  <c:v>319.87805760063293</c:v>
                </c:pt>
                <c:pt idx="18">
                  <c:v>265.5523110638627</c:v>
                </c:pt>
                <c:pt idx="19">
                  <c:v>260.53012718132823</c:v>
                </c:pt>
                <c:pt idx="20">
                  <c:v>218.39924404340749</c:v>
                </c:pt>
                <c:pt idx="21">
                  <c:v>151.85078258465464</c:v>
                </c:pt>
                <c:pt idx="22">
                  <c:v>114.71685410180272</c:v>
                </c:pt>
                <c:pt idx="23">
                  <c:v>92.260275799211016</c:v>
                </c:pt>
                <c:pt idx="24">
                  <c:v>133.98337292211241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9-4397-8468-F9DCB0E9AE60}"/>
            </c:ext>
          </c:extLst>
        </c:ser>
        <c:ser>
          <c:idx val="1"/>
          <c:order val="1"/>
          <c:tx>
            <c:strRef>
              <c:f>Data!$F$1</c:f>
              <c:strCache>
                <c:ptCount val="1"/>
                <c:pt idx="0">
                  <c:v>Yeşil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Data!$F$2:$F$26</c:f>
              <c:numCache>
                <c:formatCode>General</c:formatCode>
                <c:ptCount val="25"/>
                <c:pt idx="0">
                  <c:v>536.10189833028937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9-4397-8468-F9DCB0E9AE60}"/>
            </c:ext>
          </c:extLst>
        </c:ser>
        <c:ser>
          <c:idx val="2"/>
          <c:order val="2"/>
          <c:tx>
            <c:strRef>
              <c:f>Data!$G$1</c:f>
              <c:strCache>
                <c:ptCount val="1"/>
                <c:pt idx="0">
                  <c:v>Kırmızı</c:v>
                </c:pt>
              </c:strCache>
            </c:strRef>
          </c:tx>
          <c:spPr>
            <a:solidFill>
              <a:srgbClr val="FFB3B3"/>
            </a:solidFill>
            <a:ln>
              <a:noFill/>
            </a:ln>
            <a:effectLst/>
          </c:spPr>
          <c:invertIfNegative val="0"/>
          <c:val>
            <c:numRef>
              <c:f>Data!$G$2:$G$26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92.260275799211016</c:v>
                </c:pt>
                <c:pt idx="2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A9-4397-8468-F9DCB0E9A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23903328"/>
        <c:axId val="1623918208"/>
      </c:barChart>
      <c:catAx>
        <c:axId val="1623903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23918208"/>
        <c:crosses val="autoZero"/>
        <c:auto val="1"/>
        <c:lblAlgn val="ctr"/>
        <c:lblOffset val="100"/>
        <c:noMultiLvlLbl val="0"/>
      </c:catAx>
      <c:valAx>
        <c:axId val="16239182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2390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2000-2024 Dolar Bazında Yıllık </a:t>
            </a: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Ortalama</a:t>
            </a:r>
            <a:r>
              <a:rPr lang="tr-T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Asgari Ücretler</a:t>
            </a:r>
            <a:endPara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Data!$B$2:$B$26</c:f>
              <c:numCache>
                <c:formatCode>_-[$$-409]* #,##0.00_ ;_-[$$-409]* \-#,##0.00\ ;_-[$$-409]* "-"??_ ;_-@_ </c:formatCode>
                <c:ptCount val="25"/>
                <c:pt idx="0">
                  <c:v>536.10189833028937</c:v>
                </c:pt>
                <c:pt idx="1">
                  <c:v>414.15485372768467</c:v>
                </c:pt>
                <c:pt idx="2">
                  <c:v>292.37776486435075</c:v>
                </c:pt>
                <c:pt idx="3">
                  <c:v>317.86538953935138</c:v>
                </c:pt>
                <c:pt idx="4">
                  <c:v>330.3419955332393</c:v>
                </c:pt>
                <c:pt idx="5">
                  <c:v>356.56147242466449</c:v>
                </c:pt>
                <c:pt idx="6">
                  <c:v>340.55003170432775</c:v>
                </c:pt>
                <c:pt idx="7">
                  <c:v>386.1731153726252</c:v>
                </c:pt>
                <c:pt idx="8">
                  <c:v>431.34547362720338</c:v>
                </c:pt>
                <c:pt idx="9">
                  <c:v>355.13893497768407</c:v>
                </c:pt>
                <c:pt idx="10">
                  <c:v>396.50317708570941</c:v>
                </c:pt>
                <c:pt idx="11">
                  <c:v>410.76870835104006</c:v>
                </c:pt>
                <c:pt idx="12">
                  <c:v>401.90670884155799</c:v>
                </c:pt>
                <c:pt idx="13">
                  <c:v>383.5635417888443</c:v>
                </c:pt>
                <c:pt idx="14">
                  <c:v>388.5280186328734</c:v>
                </c:pt>
                <c:pt idx="15">
                  <c:v>345.97099369968646</c:v>
                </c:pt>
                <c:pt idx="16">
                  <c:v>379.97281752565567</c:v>
                </c:pt>
                <c:pt idx="17">
                  <c:v>319.87805760063293</c:v>
                </c:pt>
                <c:pt idx="18">
                  <c:v>265.5523110638627</c:v>
                </c:pt>
                <c:pt idx="19">
                  <c:v>260.53012718132823</c:v>
                </c:pt>
                <c:pt idx="20">
                  <c:v>218.39924404340749</c:v>
                </c:pt>
                <c:pt idx="21">
                  <c:v>151.85078258465464</c:v>
                </c:pt>
                <c:pt idx="22">
                  <c:v>114.71685410180272</c:v>
                </c:pt>
                <c:pt idx="23">
                  <c:v>92.260275799211016</c:v>
                </c:pt>
                <c:pt idx="24">
                  <c:v>133.98337292211241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E6-4E85-A187-6376C4378F62}"/>
            </c:ext>
          </c:extLst>
        </c:ser>
        <c:ser>
          <c:idx val="1"/>
          <c:order val="1"/>
          <c:tx>
            <c:strRef>
              <c:f>Data!$H$1</c:f>
              <c:strCache>
                <c:ptCount val="1"/>
                <c:pt idx="0">
                  <c:v>Artış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6A4B514-15D9-47B4-B892-FABF7B4F39DB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1E6-4E85-A187-6376C4378F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B64E9EA-FF80-4CB7-8A89-B58EB18AE083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1E6-4E85-A187-6376C4378F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1E6-4E85-A187-6376C4378F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1E6-4E85-A187-6376C4378F6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1E6-4E85-A187-6376C4378F6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60BF756-F024-438D-9C0B-2C7725A0742D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1E6-4E85-A187-6376C4378F6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1E6-4E85-A187-6376C4378F6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1E6-4E85-A187-6376C4378F6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FE1DB77-D383-4E0B-96D6-0EA3C7D27CF3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1E6-4E85-A187-6376C4378F6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1E6-4E85-A187-6376C4378F6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1E6-4E85-A187-6376C4378F6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3C87C89-A9ED-473A-9C67-7AF32F87B1F7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1E6-4E85-A187-6376C4378F6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FC99AF1-D965-49E6-B945-97F364E71147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1E6-4E85-A187-6376C4378F6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1E6-4E85-A187-6376C4378F6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3F02340-6859-42F3-B8D0-BDCDCA7BB8C4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1E6-4E85-A187-6376C4378F6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1E6-4E85-A187-6376C4378F6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06E9774-BE2F-4726-ACD2-44CB33C6FAFE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1E6-4E85-A187-6376C4378F6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91832F7-70C5-48E9-8F79-1527BEE22092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1E6-4E85-A187-6376C4378F6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ECA961E-EBCC-4669-B3CA-5D018E498367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D1E6-4E85-A187-6376C4378F6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2623BD8-69A1-468D-B887-7068248EC77D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1E6-4E85-A187-6376C4378F6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C991838-6426-47EB-B952-C377A3DA5667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D1E6-4E85-A187-6376C4378F6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87B04602-9B95-485A-84CD-084D02036B42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D1E6-4E85-A187-6376C4378F6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123A0B56-3F35-482E-8371-4E9CB069044B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D1E6-4E85-A187-6376C4378F6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D1E6-4E85-A187-6376C4378F6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7792D5A8-F7E0-4E6D-B10D-163DA2FE65F7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D1E6-4E85-A187-6376C4378F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Data!$H$2:$H$26</c:f>
              <c:numCache>
                <c:formatCode>_-[$$-409]* #,##0.00_ ;_-[$$-409]* \-#,##0.00\ ;_-[$$-409]* "-"??_ ;_-@_ </c:formatCode>
                <c:ptCount val="25"/>
                <c:pt idx="0">
                  <c:v>536.10189833028937</c:v>
                </c:pt>
                <c:pt idx="1">
                  <c:v>414.15485372768467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356.56147242466449</c:v>
                </c:pt>
                <c:pt idx="6">
                  <c:v>#N/A</c:v>
                </c:pt>
                <c:pt idx="7">
                  <c:v>#N/A</c:v>
                </c:pt>
                <c:pt idx="8">
                  <c:v>431.34547362720338</c:v>
                </c:pt>
                <c:pt idx="9">
                  <c:v>#N/A</c:v>
                </c:pt>
                <c:pt idx="10">
                  <c:v>#N/A</c:v>
                </c:pt>
                <c:pt idx="11">
                  <c:v>410.76870835104006</c:v>
                </c:pt>
                <c:pt idx="12">
                  <c:v>401.90670884155799</c:v>
                </c:pt>
                <c:pt idx="13">
                  <c:v>#N/A</c:v>
                </c:pt>
                <c:pt idx="14">
                  <c:v>388.5280186328734</c:v>
                </c:pt>
                <c:pt idx="15">
                  <c:v>#N/A</c:v>
                </c:pt>
                <c:pt idx="16">
                  <c:v>379.97281752565567</c:v>
                </c:pt>
                <c:pt idx="17">
                  <c:v>319.87805760063293</c:v>
                </c:pt>
                <c:pt idx="18">
                  <c:v>265.5523110638627</c:v>
                </c:pt>
                <c:pt idx="19">
                  <c:v>260.53012718132823</c:v>
                </c:pt>
                <c:pt idx="20">
                  <c:v>218.39924404340749</c:v>
                </c:pt>
                <c:pt idx="21">
                  <c:v>151.85078258465464</c:v>
                </c:pt>
                <c:pt idx="22">
                  <c:v>114.71685410180272</c:v>
                </c:pt>
                <c:pt idx="23">
                  <c:v>#N/A</c:v>
                </c:pt>
                <c:pt idx="24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Data!$J$2:$J$26</c15:f>
                <c15:dlblRangeCache>
                  <c:ptCount val="25"/>
                  <c:pt idx="0">
                    <c:v>29%</c:v>
                  </c:pt>
                  <c:pt idx="1">
                    <c:v>42%</c:v>
                  </c:pt>
                  <c:pt idx="2">
                    <c:v>-8%</c:v>
                  </c:pt>
                  <c:pt idx="3">
                    <c:v>-4%</c:v>
                  </c:pt>
                  <c:pt idx="4">
                    <c:v>-7%</c:v>
                  </c:pt>
                  <c:pt idx="5">
                    <c:v>5%</c:v>
                  </c:pt>
                  <c:pt idx="6">
                    <c:v>-12%</c:v>
                  </c:pt>
                  <c:pt idx="7">
                    <c:v>-10%</c:v>
                  </c:pt>
                  <c:pt idx="8">
                    <c:v>21%</c:v>
                  </c:pt>
                  <c:pt idx="9">
                    <c:v>-10%</c:v>
                  </c:pt>
                  <c:pt idx="10">
                    <c:v>-3%</c:v>
                  </c:pt>
                  <c:pt idx="11">
                    <c:v>2%</c:v>
                  </c:pt>
                  <c:pt idx="12">
                    <c:v>5%</c:v>
                  </c:pt>
                  <c:pt idx="13">
                    <c:v>-1%</c:v>
                  </c:pt>
                  <c:pt idx="14">
                    <c:v>12%</c:v>
                  </c:pt>
                  <c:pt idx="15">
                    <c:v>-9%</c:v>
                  </c:pt>
                  <c:pt idx="16">
                    <c:v>19%</c:v>
                  </c:pt>
                  <c:pt idx="17">
                    <c:v>20%</c:v>
                  </c:pt>
                  <c:pt idx="18">
                    <c:v>2%</c:v>
                  </c:pt>
                  <c:pt idx="19">
                    <c:v>19%</c:v>
                  </c:pt>
                  <c:pt idx="20">
                    <c:v>44%</c:v>
                  </c:pt>
                  <c:pt idx="21">
                    <c:v>32%</c:v>
                  </c:pt>
                  <c:pt idx="22">
                    <c:v>24%</c:v>
                  </c:pt>
                  <c:pt idx="23">
                    <c:v>-31%</c:v>
                  </c:pt>
                  <c:pt idx="24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A-D1E6-4E85-A187-6376C4378F62}"/>
            </c:ext>
          </c:extLst>
        </c:ser>
        <c:ser>
          <c:idx val="2"/>
          <c:order val="2"/>
          <c:tx>
            <c:strRef>
              <c:f>Data!$I$1</c:f>
              <c:strCache>
                <c:ptCount val="1"/>
                <c:pt idx="0">
                  <c:v>Düşüş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D1E6-4E85-A187-6376C4378F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D1E6-4E85-A187-6376C4378F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6D6CA85-8C9E-448A-B426-7A44D8F36145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D1E6-4E85-A187-6376C4378F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57FAA69-3333-4858-9D60-1FBCC3E74C96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D1E6-4E85-A187-6376C4378F6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E75B0AA-5CF4-4C80-9A53-388130C4EDE5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D1E6-4E85-A187-6376C4378F6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D1E6-4E85-A187-6376C4378F6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DE31F8E-B5F6-40A2-AFCC-BE32424AB7AE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D1E6-4E85-A187-6376C4378F6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E140257-247B-453E-8D83-41CDAB05E91C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D1E6-4E85-A187-6376C4378F6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D1E6-4E85-A187-6376C4378F6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CB6B3D6-2C46-4336-A674-7A347D2D2A56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D1E6-4E85-A187-6376C4378F6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51E479E-4CCD-4935-B425-5BC16B8FADC2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D1E6-4E85-A187-6376C4378F6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D1E6-4E85-A187-6376C4378F6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D1E6-4E85-A187-6376C4378F6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7D7429E-0639-4234-82B8-1A5A1E59843F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D1E6-4E85-A187-6376C4378F6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D1E6-4E85-A187-6376C4378F6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8492E80-EB34-4272-A0FA-D3ABF7BBC402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D1E6-4E85-A187-6376C4378F6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D1E6-4E85-A187-6376C4378F6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D1E6-4E85-A187-6376C4378F6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D1E6-4E85-A187-6376C4378F6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D1E6-4E85-A187-6376C4378F6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D1E6-4E85-A187-6376C4378F6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D1E6-4E85-A187-6376C4378F6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D1E6-4E85-A187-6376C4378F6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3153424-8E52-4DC4-BC3F-F8ECF9ADA888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D1E6-4E85-A187-6376C4378F6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tr-T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D1E6-4E85-A187-6376C4378F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Data!$I$2:$I$26</c:f>
              <c:numCache>
                <c:formatCode>_-[$$-409]* #,##0.00_ ;_-[$$-409]* \-#,##0.00\ ;_-[$$-409]* "-"??_ ;_-@_ 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292.37776486435075</c:v>
                </c:pt>
                <c:pt idx="3">
                  <c:v>317.86538953935138</c:v>
                </c:pt>
                <c:pt idx="4">
                  <c:v>330.3419955332393</c:v>
                </c:pt>
                <c:pt idx="5">
                  <c:v>#N/A</c:v>
                </c:pt>
                <c:pt idx="6">
                  <c:v>340.55003170432775</c:v>
                </c:pt>
                <c:pt idx="7">
                  <c:v>386.1731153726252</c:v>
                </c:pt>
                <c:pt idx="8">
                  <c:v>#N/A</c:v>
                </c:pt>
                <c:pt idx="9">
                  <c:v>355.13893497768407</c:v>
                </c:pt>
                <c:pt idx="10">
                  <c:v>396.50317708570941</c:v>
                </c:pt>
                <c:pt idx="11">
                  <c:v>#N/A</c:v>
                </c:pt>
                <c:pt idx="12">
                  <c:v>#N/A</c:v>
                </c:pt>
                <c:pt idx="13">
                  <c:v>383.5635417888443</c:v>
                </c:pt>
                <c:pt idx="14">
                  <c:v>#N/A</c:v>
                </c:pt>
                <c:pt idx="15">
                  <c:v>345.97099369968646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92.260275799211016</c:v>
                </c:pt>
                <c:pt idx="24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Data!$J$2:$J$26</c15:f>
                <c15:dlblRangeCache>
                  <c:ptCount val="25"/>
                  <c:pt idx="0">
                    <c:v>29%</c:v>
                  </c:pt>
                  <c:pt idx="1">
                    <c:v>42%</c:v>
                  </c:pt>
                  <c:pt idx="2">
                    <c:v>-8%</c:v>
                  </c:pt>
                  <c:pt idx="3">
                    <c:v>-4%</c:v>
                  </c:pt>
                  <c:pt idx="4">
                    <c:v>-7%</c:v>
                  </c:pt>
                  <c:pt idx="5">
                    <c:v>5%</c:v>
                  </c:pt>
                  <c:pt idx="6">
                    <c:v>-12%</c:v>
                  </c:pt>
                  <c:pt idx="7">
                    <c:v>-10%</c:v>
                  </c:pt>
                  <c:pt idx="8">
                    <c:v>21%</c:v>
                  </c:pt>
                  <c:pt idx="9">
                    <c:v>-10%</c:v>
                  </c:pt>
                  <c:pt idx="10">
                    <c:v>-3%</c:v>
                  </c:pt>
                  <c:pt idx="11">
                    <c:v>2%</c:v>
                  </c:pt>
                  <c:pt idx="12">
                    <c:v>5%</c:v>
                  </c:pt>
                  <c:pt idx="13">
                    <c:v>-1%</c:v>
                  </c:pt>
                  <c:pt idx="14">
                    <c:v>12%</c:v>
                  </c:pt>
                  <c:pt idx="15">
                    <c:v>-9%</c:v>
                  </c:pt>
                  <c:pt idx="16">
                    <c:v>19%</c:v>
                  </c:pt>
                  <c:pt idx="17">
                    <c:v>20%</c:v>
                  </c:pt>
                  <c:pt idx="18">
                    <c:v>2%</c:v>
                  </c:pt>
                  <c:pt idx="19">
                    <c:v>19%</c:v>
                  </c:pt>
                  <c:pt idx="20">
                    <c:v>44%</c:v>
                  </c:pt>
                  <c:pt idx="21">
                    <c:v>32%</c:v>
                  </c:pt>
                  <c:pt idx="22">
                    <c:v>24%</c:v>
                  </c:pt>
                  <c:pt idx="23">
                    <c:v>-31%</c:v>
                  </c:pt>
                  <c:pt idx="24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4-D1E6-4E85-A187-6376C437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866368"/>
        <c:axId val="1627866848"/>
      </c:lineChart>
      <c:catAx>
        <c:axId val="1627866368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27866848"/>
        <c:crosses val="autoZero"/>
        <c:auto val="1"/>
        <c:lblAlgn val="ctr"/>
        <c:lblOffset val="100"/>
        <c:noMultiLvlLbl val="0"/>
      </c:catAx>
      <c:valAx>
        <c:axId val="162786684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none"/>
        <c:minorTickMark val="none"/>
        <c:tickLblPos val="nextTo"/>
        <c:crossAx val="162786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'Dolar Bazında'!$C$1</c:f>
              <c:strCache>
                <c:ptCount val="1"/>
                <c:pt idx="0">
                  <c:v>Dolar Bazında Asgari Ücret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'Dolar Bazında'!$A$2:$A$294</c:f>
              <c:numCache>
                <c:formatCode>m/d/yyyy</c:formatCode>
                <c:ptCount val="293"/>
                <c:pt idx="0">
                  <c:v>45413</c:v>
                </c:pt>
                <c:pt idx="1">
                  <c:v>45383</c:v>
                </c:pt>
                <c:pt idx="2">
                  <c:v>45352</c:v>
                </c:pt>
                <c:pt idx="3">
                  <c:v>45323</c:v>
                </c:pt>
                <c:pt idx="4">
                  <c:v>45292</c:v>
                </c:pt>
                <c:pt idx="5">
                  <c:v>45261</c:v>
                </c:pt>
                <c:pt idx="6">
                  <c:v>45231</c:v>
                </c:pt>
                <c:pt idx="7">
                  <c:v>45200</c:v>
                </c:pt>
                <c:pt idx="8">
                  <c:v>45170</c:v>
                </c:pt>
                <c:pt idx="9">
                  <c:v>45139</c:v>
                </c:pt>
                <c:pt idx="10">
                  <c:v>45108</c:v>
                </c:pt>
                <c:pt idx="11">
                  <c:v>45078</c:v>
                </c:pt>
                <c:pt idx="12">
                  <c:v>45047</c:v>
                </c:pt>
                <c:pt idx="13">
                  <c:v>45017</c:v>
                </c:pt>
                <c:pt idx="14">
                  <c:v>44986</c:v>
                </c:pt>
                <c:pt idx="15">
                  <c:v>44958</c:v>
                </c:pt>
                <c:pt idx="16">
                  <c:v>44927</c:v>
                </c:pt>
                <c:pt idx="17">
                  <c:v>44896</c:v>
                </c:pt>
                <c:pt idx="18">
                  <c:v>44866</c:v>
                </c:pt>
                <c:pt idx="19">
                  <c:v>44835</c:v>
                </c:pt>
                <c:pt idx="20">
                  <c:v>44805</c:v>
                </c:pt>
                <c:pt idx="21">
                  <c:v>44774</c:v>
                </c:pt>
                <c:pt idx="22">
                  <c:v>44743</c:v>
                </c:pt>
                <c:pt idx="23">
                  <c:v>44713</c:v>
                </c:pt>
                <c:pt idx="24">
                  <c:v>44682</c:v>
                </c:pt>
                <c:pt idx="25">
                  <c:v>44652</c:v>
                </c:pt>
                <c:pt idx="26">
                  <c:v>44621</c:v>
                </c:pt>
                <c:pt idx="27">
                  <c:v>44593</c:v>
                </c:pt>
                <c:pt idx="28">
                  <c:v>44562</c:v>
                </c:pt>
                <c:pt idx="29">
                  <c:v>44531</c:v>
                </c:pt>
                <c:pt idx="30">
                  <c:v>44501</c:v>
                </c:pt>
                <c:pt idx="31">
                  <c:v>44470</c:v>
                </c:pt>
                <c:pt idx="32">
                  <c:v>44440</c:v>
                </c:pt>
                <c:pt idx="33">
                  <c:v>44409</c:v>
                </c:pt>
                <c:pt idx="34">
                  <c:v>44378</c:v>
                </c:pt>
                <c:pt idx="35">
                  <c:v>44348</c:v>
                </c:pt>
                <c:pt idx="36">
                  <c:v>44317</c:v>
                </c:pt>
                <c:pt idx="37">
                  <c:v>44287</c:v>
                </c:pt>
                <c:pt idx="38">
                  <c:v>44256</c:v>
                </c:pt>
                <c:pt idx="39">
                  <c:v>44228</c:v>
                </c:pt>
                <c:pt idx="40">
                  <c:v>44197</c:v>
                </c:pt>
                <c:pt idx="41">
                  <c:v>44166</c:v>
                </c:pt>
                <c:pt idx="42">
                  <c:v>44136</c:v>
                </c:pt>
                <c:pt idx="43">
                  <c:v>44105</c:v>
                </c:pt>
                <c:pt idx="44">
                  <c:v>44075</c:v>
                </c:pt>
                <c:pt idx="45">
                  <c:v>44044</c:v>
                </c:pt>
                <c:pt idx="46">
                  <c:v>44013</c:v>
                </c:pt>
                <c:pt idx="47">
                  <c:v>43983</c:v>
                </c:pt>
                <c:pt idx="48">
                  <c:v>43952</c:v>
                </c:pt>
                <c:pt idx="49">
                  <c:v>43922</c:v>
                </c:pt>
                <c:pt idx="50">
                  <c:v>43891</c:v>
                </c:pt>
                <c:pt idx="51">
                  <c:v>43862</c:v>
                </c:pt>
                <c:pt idx="52">
                  <c:v>43831</c:v>
                </c:pt>
                <c:pt idx="53">
                  <c:v>43800</c:v>
                </c:pt>
                <c:pt idx="54">
                  <c:v>43770</c:v>
                </c:pt>
                <c:pt idx="55">
                  <c:v>43739</c:v>
                </c:pt>
                <c:pt idx="56">
                  <c:v>43709</c:v>
                </c:pt>
                <c:pt idx="57">
                  <c:v>43678</c:v>
                </c:pt>
                <c:pt idx="58">
                  <c:v>43647</c:v>
                </c:pt>
                <c:pt idx="59">
                  <c:v>43617</c:v>
                </c:pt>
                <c:pt idx="60">
                  <c:v>43586</c:v>
                </c:pt>
                <c:pt idx="61">
                  <c:v>43556</c:v>
                </c:pt>
                <c:pt idx="62">
                  <c:v>43525</c:v>
                </c:pt>
                <c:pt idx="63">
                  <c:v>43497</c:v>
                </c:pt>
                <c:pt idx="64">
                  <c:v>43466</c:v>
                </c:pt>
                <c:pt idx="65">
                  <c:v>43435</c:v>
                </c:pt>
                <c:pt idx="66">
                  <c:v>43405</c:v>
                </c:pt>
                <c:pt idx="67">
                  <c:v>43374</c:v>
                </c:pt>
                <c:pt idx="68">
                  <c:v>43344</c:v>
                </c:pt>
                <c:pt idx="69">
                  <c:v>43313</c:v>
                </c:pt>
                <c:pt idx="70">
                  <c:v>43282</c:v>
                </c:pt>
                <c:pt idx="71">
                  <c:v>43252</c:v>
                </c:pt>
                <c:pt idx="72">
                  <c:v>43221</c:v>
                </c:pt>
                <c:pt idx="73">
                  <c:v>43191</c:v>
                </c:pt>
                <c:pt idx="74">
                  <c:v>43160</c:v>
                </c:pt>
                <c:pt idx="75">
                  <c:v>43132</c:v>
                </c:pt>
                <c:pt idx="76">
                  <c:v>43101</c:v>
                </c:pt>
                <c:pt idx="77">
                  <c:v>43070</c:v>
                </c:pt>
                <c:pt idx="78">
                  <c:v>43040</c:v>
                </c:pt>
                <c:pt idx="79">
                  <c:v>43009</c:v>
                </c:pt>
                <c:pt idx="80">
                  <c:v>42979</c:v>
                </c:pt>
                <c:pt idx="81">
                  <c:v>42948</c:v>
                </c:pt>
                <c:pt idx="82">
                  <c:v>42917</c:v>
                </c:pt>
                <c:pt idx="83">
                  <c:v>42887</c:v>
                </c:pt>
                <c:pt idx="84">
                  <c:v>42856</c:v>
                </c:pt>
                <c:pt idx="85">
                  <c:v>42826</c:v>
                </c:pt>
                <c:pt idx="86">
                  <c:v>42795</c:v>
                </c:pt>
                <c:pt idx="87">
                  <c:v>42767</c:v>
                </c:pt>
                <c:pt idx="88">
                  <c:v>42736</c:v>
                </c:pt>
                <c:pt idx="89">
                  <c:v>42705</c:v>
                </c:pt>
                <c:pt idx="90">
                  <c:v>42675</c:v>
                </c:pt>
                <c:pt idx="91">
                  <c:v>42644</c:v>
                </c:pt>
                <c:pt idx="92">
                  <c:v>42614</c:v>
                </c:pt>
                <c:pt idx="93">
                  <c:v>42583</c:v>
                </c:pt>
                <c:pt idx="94">
                  <c:v>42552</c:v>
                </c:pt>
                <c:pt idx="95">
                  <c:v>42522</c:v>
                </c:pt>
                <c:pt idx="96">
                  <c:v>42491</c:v>
                </c:pt>
                <c:pt idx="97">
                  <c:v>42461</c:v>
                </c:pt>
                <c:pt idx="98">
                  <c:v>42430</c:v>
                </c:pt>
                <c:pt idx="99">
                  <c:v>42401</c:v>
                </c:pt>
                <c:pt idx="100">
                  <c:v>42370</c:v>
                </c:pt>
                <c:pt idx="101">
                  <c:v>42339</c:v>
                </c:pt>
                <c:pt idx="102">
                  <c:v>42309</c:v>
                </c:pt>
                <c:pt idx="103">
                  <c:v>42278</c:v>
                </c:pt>
                <c:pt idx="104">
                  <c:v>42248</c:v>
                </c:pt>
                <c:pt idx="105">
                  <c:v>42217</c:v>
                </c:pt>
                <c:pt idx="106">
                  <c:v>42186</c:v>
                </c:pt>
                <c:pt idx="107">
                  <c:v>42156</c:v>
                </c:pt>
                <c:pt idx="108">
                  <c:v>42125</c:v>
                </c:pt>
                <c:pt idx="109">
                  <c:v>42095</c:v>
                </c:pt>
                <c:pt idx="110">
                  <c:v>42064</c:v>
                </c:pt>
                <c:pt idx="111">
                  <c:v>42036</c:v>
                </c:pt>
                <c:pt idx="112">
                  <c:v>42005</c:v>
                </c:pt>
                <c:pt idx="113">
                  <c:v>41974</c:v>
                </c:pt>
                <c:pt idx="114">
                  <c:v>41944</c:v>
                </c:pt>
                <c:pt idx="115">
                  <c:v>41913</c:v>
                </c:pt>
                <c:pt idx="116">
                  <c:v>41883</c:v>
                </c:pt>
                <c:pt idx="117">
                  <c:v>41852</c:v>
                </c:pt>
                <c:pt idx="118">
                  <c:v>41821</c:v>
                </c:pt>
                <c:pt idx="119">
                  <c:v>41791</c:v>
                </c:pt>
                <c:pt idx="120">
                  <c:v>41760</c:v>
                </c:pt>
                <c:pt idx="121">
                  <c:v>41730</c:v>
                </c:pt>
                <c:pt idx="122">
                  <c:v>41699</c:v>
                </c:pt>
                <c:pt idx="123">
                  <c:v>41671</c:v>
                </c:pt>
                <c:pt idx="124">
                  <c:v>41640</c:v>
                </c:pt>
                <c:pt idx="125">
                  <c:v>41609</c:v>
                </c:pt>
                <c:pt idx="126">
                  <c:v>41579</c:v>
                </c:pt>
                <c:pt idx="127">
                  <c:v>41548</c:v>
                </c:pt>
                <c:pt idx="128">
                  <c:v>41518</c:v>
                </c:pt>
                <c:pt idx="129">
                  <c:v>41487</c:v>
                </c:pt>
                <c:pt idx="130">
                  <c:v>41456</c:v>
                </c:pt>
                <c:pt idx="131">
                  <c:v>41426</c:v>
                </c:pt>
                <c:pt idx="132">
                  <c:v>41395</c:v>
                </c:pt>
                <c:pt idx="133">
                  <c:v>41365</c:v>
                </c:pt>
                <c:pt idx="134">
                  <c:v>41334</c:v>
                </c:pt>
                <c:pt idx="135">
                  <c:v>41306</c:v>
                </c:pt>
                <c:pt idx="136">
                  <c:v>41275</c:v>
                </c:pt>
                <c:pt idx="137">
                  <c:v>41244</c:v>
                </c:pt>
                <c:pt idx="138">
                  <c:v>41214</c:v>
                </c:pt>
                <c:pt idx="139">
                  <c:v>41183</c:v>
                </c:pt>
                <c:pt idx="140">
                  <c:v>41153</c:v>
                </c:pt>
                <c:pt idx="141">
                  <c:v>41122</c:v>
                </c:pt>
                <c:pt idx="142">
                  <c:v>41091</c:v>
                </c:pt>
                <c:pt idx="143">
                  <c:v>41061</c:v>
                </c:pt>
                <c:pt idx="144">
                  <c:v>41030</c:v>
                </c:pt>
                <c:pt idx="145">
                  <c:v>41000</c:v>
                </c:pt>
                <c:pt idx="146">
                  <c:v>40969</c:v>
                </c:pt>
                <c:pt idx="147">
                  <c:v>40940</c:v>
                </c:pt>
                <c:pt idx="148">
                  <c:v>40909</c:v>
                </c:pt>
                <c:pt idx="149">
                  <c:v>40878</c:v>
                </c:pt>
                <c:pt idx="150">
                  <c:v>40848</c:v>
                </c:pt>
                <c:pt idx="151">
                  <c:v>40817</c:v>
                </c:pt>
                <c:pt idx="152">
                  <c:v>40787</c:v>
                </c:pt>
                <c:pt idx="153">
                  <c:v>40756</c:v>
                </c:pt>
                <c:pt idx="154">
                  <c:v>40725</c:v>
                </c:pt>
                <c:pt idx="155">
                  <c:v>40695</c:v>
                </c:pt>
                <c:pt idx="156">
                  <c:v>40664</c:v>
                </c:pt>
                <c:pt idx="157">
                  <c:v>40634</c:v>
                </c:pt>
                <c:pt idx="158">
                  <c:v>40603</c:v>
                </c:pt>
                <c:pt idx="159">
                  <c:v>40575</c:v>
                </c:pt>
                <c:pt idx="160">
                  <c:v>40544</c:v>
                </c:pt>
                <c:pt idx="161">
                  <c:v>40513</c:v>
                </c:pt>
                <c:pt idx="162">
                  <c:v>40483</c:v>
                </c:pt>
                <c:pt idx="163">
                  <c:v>40452</c:v>
                </c:pt>
                <c:pt idx="164">
                  <c:v>40422</c:v>
                </c:pt>
                <c:pt idx="165">
                  <c:v>40391</c:v>
                </c:pt>
                <c:pt idx="166">
                  <c:v>40360</c:v>
                </c:pt>
                <c:pt idx="167">
                  <c:v>40330</c:v>
                </c:pt>
                <c:pt idx="168">
                  <c:v>40299</c:v>
                </c:pt>
                <c:pt idx="169">
                  <c:v>40269</c:v>
                </c:pt>
                <c:pt idx="170">
                  <c:v>40238</c:v>
                </c:pt>
                <c:pt idx="171">
                  <c:v>40210</c:v>
                </c:pt>
                <c:pt idx="172">
                  <c:v>40179</c:v>
                </c:pt>
                <c:pt idx="173">
                  <c:v>40148</c:v>
                </c:pt>
                <c:pt idx="174">
                  <c:v>40118</c:v>
                </c:pt>
                <c:pt idx="175">
                  <c:v>40087</c:v>
                </c:pt>
                <c:pt idx="176">
                  <c:v>40057</c:v>
                </c:pt>
                <c:pt idx="177">
                  <c:v>40026</c:v>
                </c:pt>
                <c:pt idx="178">
                  <c:v>39995</c:v>
                </c:pt>
                <c:pt idx="179">
                  <c:v>39965</c:v>
                </c:pt>
                <c:pt idx="180">
                  <c:v>39934</c:v>
                </c:pt>
                <c:pt idx="181">
                  <c:v>39904</c:v>
                </c:pt>
                <c:pt idx="182">
                  <c:v>39873</c:v>
                </c:pt>
                <c:pt idx="183">
                  <c:v>39845</c:v>
                </c:pt>
                <c:pt idx="184">
                  <c:v>39814</c:v>
                </c:pt>
                <c:pt idx="185">
                  <c:v>39783</c:v>
                </c:pt>
                <c:pt idx="186">
                  <c:v>39753</c:v>
                </c:pt>
                <c:pt idx="187">
                  <c:v>39722</c:v>
                </c:pt>
                <c:pt idx="188">
                  <c:v>39692</c:v>
                </c:pt>
                <c:pt idx="189">
                  <c:v>39661</c:v>
                </c:pt>
                <c:pt idx="190">
                  <c:v>39630</c:v>
                </c:pt>
                <c:pt idx="191">
                  <c:v>39600</c:v>
                </c:pt>
                <c:pt idx="192">
                  <c:v>39569</c:v>
                </c:pt>
                <c:pt idx="193">
                  <c:v>39539</c:v>
                </c:pt>
                <c:pt idx="194">
                  <c:v>39508</c:v>
                </c:pt>
                <c:pt idx="195">
                  <c:v>39479</c:v>
                </c:pt>
                <c:pt idx="196">
                  <c:v>39448</c:v>
                </c:pt>
                <c:pt idx="197">
                  <c:v>39417</c:v>
                </c:pt>
                <c:pt idx="198">
                  <c:v>39387</c:v>
                </c:pt>
                <c:pt idx="199">
                  <c:v>39356</c:v>
                </c:pt>
                <c:pt idx="200">
                  <c:v>39326</c:v>
                </c:pt>
                <c:pt idx="201">
                  <c:v>39295</c:v>
                </c:pt>
                <c:pt idx="202">
                  <c:v>39264</c:v>
                </c:pt>
                <c:pt idx="203">
                  <c:v>39234</c:v>
                </c:pt>
                <c:pt idx="204">
                  <c:v>39203</c:v>
                </c:pt>
                <c:pt idx="205">
                  <c:v>39173</c:v>
                </c:pt>
                <c:pt idx="206">
                  <c:v>39142</c:v>
                </c:pt>
                <c:pt idx="207">
                  <c:v>39114</c:v>
                </c:pt>
                <c:pt idx="208">
                  <c:v>39083</c:v>
                </c:pt>
                <c:pt idx="209">
                  <c:v>39052</c:v>
                </c:pt>
                <c:pt idx="210">
                  <c:v>39022</c:v>
                </c:pt>
                <c:pt idx="211">
                  <c:v>38991</c:v>
                </c:pt>
                <c:pt idx="212">
                  <c:v>38961</c:v>
                </c:pt>
                <c:pt idx="213">
                  <c:v>38930</c:v>
                </c:pt>
                <c:pt idx="214">
                  <c:v>38899</c:v>
                </c:pt>
                <c:pt idx="215">
                  <c:v>38869</c:v>
                </c:pt>
                <c:pt idx="216">
                  <c:v>38838</c:v>
                </c:pt>
                <c:pt idx="217">
                  <c:v>38808</c:v>
                </c:pt>
                <c:pt idx="218">
                  <c:v>38777</c:v>
                </c:pt>
                <c:pt idx="219">
                  <c:v>38749</c:v>
                </c:pt>
                <c:pt idx="220">
                  <c:v>38718</c:v>
                </c:pt>
                <c:pt idx="221">
                  <c:v>38687</c:v>
                </c:pt>
                <c:pt idx="222">
                  <c:v>38657</c:v>
                </c:pt>
                <c:pt idx="223">
                  <c:v>38626</c:v>
                </c:pt>
                <c:pt idx="224">
                  <c:v>38596</c:v>
                </c:pt>
                <c:pt idx="225">
                  <c:v>38565</c:v>
                </c:pt>
                <c:pt idx="226">
                  <c:v>38534</c:v>
                </c:pt>
                <c:pt idx="227">
                  <c:v>38504</c:v>
                </c:pt>
                <c:pt idx="228">
                  <c:v>38473</c:v>
                </c:pt>
                <c:pt idx="229">
                  <c:v>38443</c:v>
                </c:pt>
                <c:pt idx="230">
                  <c:v>38412</c:v>
                </c:pt>
                <c:pt idx="231">
                  <c:v>38384</c:v>
                </c:pt>
                <c:pt idx="232">
                  <c:v>38353</c:v>
                </c:pt>
                <c:pt idx="233">
                  <c:v>38322</c:v>
                </c:pt>
                <c:pt idx="234">
                  <c:v>38292</c:v>
                </c:pt>
                <c:pt idx="235">
                  <c:v>38261</c:v>
                </c:pt>
                <c:pt idx="236">
                  <c:v>38231</c:v>
                </c:pt>
                <c:pt idx="237">
                  <c:v>38200</c:v>
                </c:pt>
                <c:pt idx="238">
                  <c:v>38169</c:v>
                </c:pt>
                <c:pt idx="239">
                  <c:v>38139</c:v>
                </c:pt>
                <c:pt idx="240">
                  <c:v>38108</c:v>
                </c:pt>
                <c:pt idx="241">
                  <c:v>38078</c:v>
                </c:pt>
                <c:pt idx="242">
                  <c:v>38047</c:v>
                </c:pt>
                <c:pt idx="243">
                  <c:v>38018</c:v>
                </c:pt>
                <c:pt idx="244">
                  <c:v>37987</c:v>
                </c:pt>
                <c:pt idx="245">
                  <c:v>37956</c:v>
                </c:pt>
                <c:pt idx="246">
                  <c:v>37926</c:v>
                </c:pt>
                <c:pt idx="247">
                  <c:v>37895</c:v>
                </c:pt>
                <c:pt idx="248">
                  <c:v>37865</c:v>
                </c:pt>
                <c:pt idx="249">
                  <c:v>37834</c:v>
                </c:pt>
                <c:pt idx="250">
                  <c:v>37803</c:v>
                </c:pt>
                <c:pt idx="251">
                  <c:v>37773</c:v>
                </c:pt>
                <c:pt idx="252">
                  <c:v>37742</c:v>
                </c:pt>
                <c:pt idx="253">
                  <c:v>37712</c:v>
                </c:pt>
                <c:pt idx="254">
                  <c:v>37681</c:v>
                </c:pt>
                <c:pt idx="255">
                  <c:v>37653</c:v>
                </c:pt>
                <c:pt idx="256">
                  <c:v>37622</c:v>
                </c:pt>
                <c:pt idx="257">
                  <c:v>37591</c:v>
                </c:pt>
                <c:pt idx="258">
                  <c:v>37561</c:v>
                </c:pt>
                <c:pt idx="259">
                  <c:v>37530</c:v>
                </c:pt>
                <c:pt idx="260">
                  <c:v>37500</c:v>
                </c:pt>
                <c:pt idx="261">
                  <c:v>37469</c:v>
                </c:pt>
                <c:pt idx="262">
                  <c:v>37438</c:v>
                </c:pt>
                <c:pt idx="263">
                  <c:v>37408</c:v>
                </c:pt>
                <c:pt idx="264">
                  <c:v>37377</c:v>
                </c:pt>
                <c:pt idx="265">
                  <c:v>37347</c:v>
                </c:pt>
                <c:pt idx="266">
                  <c:v>37316</c:v>
                </c:pt>
                <c:pt idx="267">
                  <c:v>37288</c:v>
                </c:pt>
                <c:pt idx="268">
                  <c:v>37257</c:v>
                </c:pt>
                <c:pt idx="269">
                  <c:v>37226</c:v>
                </c:pt>
                <c:pt idx="270">
                  <c:v>37196</c:v>
                </c:pt>
                <c:pt idx="271">
                  <c:v>37165</c:v>
                </c:pt>
                <c:pt idx="272">
                  <c:v>37135</c:v>
                </c:pt>
                <c:pt idx="273">
                  <c:v>37104</c:v>
                </c:pt>
                <c:pt idx="274">
                  <c:v>37073</c:v>
                </c:pt>
                <c:pt idx="275">
                  <c:v>37043</c:v>
                </c:pt>
                <c:pt idx="276">
                  <c:v>37012</c:v>
                </c:pt>
                <c:pt idx="277">
                  <c:v>36982</c:v>
                </c:pt>
                <c:pt idx="278">
                  <c:v>36951</c:v>
                </c:pt>
                <c:pt idx="279">
                  <c:v>36923</c:v>
                </c:pt>
                <c:pt idx="280">
                  <c:v>36892</c:v>
                </c:pt>
                <c:pt idx="281">
                  <c:v>36861</c:v>
                </c:pt>
                <c:pt idx="282">
                  <c:v>36831</c:v>
                </c:pt>
                <c:pt idx="283">
                  <c:v>36800</c:v>
                </c:pt>
                <c:pt idx="284">
                  <c:v>36770</c:v>
                </c:pt>
                <c:pt idx="285">
                  <c:v>36739</c:v>
                </c:pt>
                <c:pt idx="286">
                  <c:v>36708</c:v>
                </c:pt>
                <c:pt idx="287">
                  <c:v>36678</c:v>
                </c:pt>
                <c:pt idx="288">
                  <c:v>36647</c:v>
                </c:pt>
                <c:pt idx="289">
                  <c:v>36617</c:v>
                </c:pt>
                <c:pt idx="290">
                  <c:v>36586</c:v>
                </c:pt>
                <c:pt idx="291">
                  <c:v>36557</c:v>
                </c:pt>
                <c:pt idx="292">
                  <c:v>36526</c:v>
                </c:pt>
              </c:numCache>
            </c:numRef>
          </c:cat>
          <c:val>
            <c:numRef>
              <c:f>'Dolar Bazında'!$C$2:$C$294</c:f>
              <c:numCache>
                <c:formatCode>_-[$$-409]* #,##0.00_ ;_-[$$-409]* \-#,##0.00\ ;_-[$$-409]* "-"??_ ;_-@_ </c:formatCode>
                <c:ptCount val="293"/>
                <c:pt idx="0">
                  <c:v>528.47524850956427</c:v>
                </c:pt>
                <c:pt idx="1">
                  <c:v>524.51996643467101</c:v>
                </c:pt>
                <c:pt idx="2">
                  <c:v>524.30968872003314</c:v>
                </c:pt>
                <c:pt idx="3">
                  <c:v>543.27993839291128</c:v>
                </c:pt>
                <c:pt idx="4">
                  <c:v>559.92464959426707</c:v>
                </c:pt>
                <c:pt idx="5">
                  <c:v>386.81267980242086</c:v>
                </c:pt>
                <c:pt idx="6">
                  <c:v>394.68309737270243</c:v>
                </c:pt>
                <c:pt idx="7">
                  <c:v>402.79362567252969</c:v>
                </c:pt>
                <c:pt idx="8">
                  <c:v>416.02358512940077</c:v>
                </c:pt>
                <c:pt idx="9">
                  <c:v>427.16758891207513</c:v>
                </c:pt>
                <c:pt idx="10">
                  <c:v>423.39555661179583</c:v>
                </c:pt>
                <c:pt idx="11">
                  <c:v>326.54283312412906</c:v>
                </c:pt>
                <c:pt idx="12">
                  <c:v>408.99256709328154</c:v>
                </c:pt>
                <c:pt idx="13">
                  <c:v>437.3001593584537</c:v>
                </c:pt>
                <c:pt idx="14">
                  <c:v>443.54069230889547</c:v>
                </c:pt>
                <c:pt idx="15">
                  <c:v>450.39311714096624</c:v>
                </c:pt>
                <c:pt idx="16">
                  <c:v>452.21274220556575</c:v>
                </c:pt>
                <c:pt idx="17">
                  <c:v>294.28586715176164</c:v>
                </c:pt>
                <c:pt idx="18">
                  <c:v>295.52549148134813</c:v>
                </c:pt>
                <c:pt idx="19">
                  <c:v>295.47786474421304</c:v>
                </c:pt>
                <c:pt idx="20">
                  <c:v>297.27765046696646</c:v>
                </c:pt>
                <c:pt idx="21">
                  <c:v>302.25356911274991</c:v>
                </c:pt>
                <c:pt idx="22">
                  <c:v>307.02826713108715</c:v>
                </c:pt>
                <c:pt idx="23">
                  <c:v>254.69461077844309</c:v>
                </c:pt>
                <c:pt idx="24">
                  <c:v>259.29832048038526</c:v>
                </c:pt>
                <c:pt idx="25">
                  <c:v>286.39145687025729</c:v>
                </c:pt>
                <c:pt idx="26">
                  <c:v>289.86159098808088</c:v>
                </c:pt>
                <c:pt idx="27">
                  <c:v>307.13573935271432</c:v>
                </c:pt>
                <c:pt idx="28">
                  <c:v>319.30274981420172</c:v>
                </c:pt>
                <c:pt idx="29">
                  <c:v>212.06957383399271</c:v>
                </c:pt>
                <c:pt idx="30">
                  <c:v>209.59772076390024</c:v>
                </c:pt>
                <c:pt idx="31">
                  <c:v>294.02581182348041</c:v>
                </c:pt>
                <c:pt idx="32">
                  <c:v>317.72989022854057</c:v>
                </c:pt>
                <c:pt idx="33">
                  <c:v>339.69025058919726</c:v>
                </c:pt>
                <c:pt idx="34">
                  <c:v>334.16134374260702</c:v>
                </c:pt>
                <c:pt idx="35">
                  <c:v>324.38825542273815</c:v>
                </c:pt>
                <c:pt idx="36">
                  <c:v>332.76008292499063</c:v>
                </c:pt>
                <c:pt idx="37">
                  <c:v>340.83779740360023</c:v>
                </c:pt>
                <c:pt idx="38">
                  <c:v>342.46990507825285</c:v>
                </c:pt>
                <c:pt idx="39">
                  <c:v>380.45600851144059</c:v>
                </c:pt>
                <c:pt idx="40">
                  <c:v>386.19803414947575</c:v>
                </c:pt>
                <c:pt idx="41">
                  <c:v>312.58706467661693</c:v>
                </c:pt>
                <c:pt idx="42">
                  <c:v>296.80685358255454</c:v>
                </c:pt>
                <c:pt idx="43">
                  <c:v>278.51511956678007</c:v>
                </c:pt>
                <c:pt idx="44">
                  <c:v>301.17895500537657</c:v>
                </c:pt>
                <c:pt idx="45">
                  <c:v>316.26125758441486</c:v>
                </c:pt>
                <c:pt idx="46">
                  <c:v>333.43995180653769</c:v>
                </c:pt>
                <c:pt idx="47">
                  <c:v>339.24990879241153</c:v>
                </c:pt>
                <c:pt idx="48">
                  <c:v>340.85657312102285</c:v>
                </c:pt>
                <c:pt idx="49">
                  <c:v>332.74791022558117</c:v>
                </c:pt>
                <c:pt idx="50">
                  <c:v>351.46727544864916</c:v>
                </c:pt>
                <c:pt idx="51">
                  <c:v>372.38854982619699</c:v>
                </c:pt>
                <c:pt idx="52">
                  <c:v>388.60452676272945</c:v>
                </c:pt>
                <c:pt idx="53">
                  <c:v>339.70986232748913</c:v>
                </c:pt>
                <c:pt idx="54">
                  <c:v>351.64433617539589</c:v>
                </c:pt>
                <c:pt idx="55">
                  <c:v>353.73709084544021</c:v>
                </c:pt>
                <c:pt idx="56">
                  <c:v>357.75106657933401</c:v>
                </c:pt>
                <c:pt idx="57">
                  <c:v>346.60240798545607</c:v>
                </c:pt>
                <c:pt idx="58">
                  <c:v>361.75354432192466</c:v>
                </c:pt>
                <c:pt idx="59">
                  <c:v>348.90626888347924</c:v>
                </c:pt>
                <c:pt idx="60">
                  <c:v>346.15121098968865</c:v>
                </c:pt>
                <c:pt idx="61">
                  <c:v>338.75888426981362</c:v>
                </c:pt>
                <c:pt idx="62">
                  <c:v>363.76563765637655</c:v>
                </c:pt>
                <c:pt idx="63">
                  <c:v>378.65132749995314</c:v>
                </c:pt>
                <c:pt idx="64">
                  <c:v>391.3060315616226</c:v>
                </c:pt>
                <c:pt idx="65">
                  <c:v>303.12175014653883</c:v>
                </c:pt>
                <c:pt idx="66">
                  <c:v>307.5352977286679</c:v>
                </c:pt>
                <c:pt idx="67">
                  <c:v>287.11739948061251</c:v>
                </c:pt>
                <c:pt idx="68">
                  <c:v>264.71598414795244</c:v>
                </c:pt>
                <c:pt idx="69">
                  <c:v>245.20036708473538</c:v>
                </c:pt>
                <c:pt idx="70">
                  <c:v>326.22196898783113</c:v>
                </c:pt>
                <c:pt idx="71">
                  <c:v>349.47680502267173</c:v>
                </c:pt>
                <c:pt idx="72">
                  <c:v>354.31981434412643</c:v>
                </c:pt>
                <c:pt idx="73">
                  <c:v>394.6918777851638</c:v>
                </c:pt>
                <c:pt idx="74">
                  <c:v>405.31957928802586</c:v>
                </c:pt>
                <c:pt idx="75">
                  <c:v>422.00694956301987</c:v>
                </c:pt>
                <c:pt idx="76">
                  <c:v>426.87258687258685</c:v>
                </c:pt>
                <c:pt idx="77">
                  <c:v>370.46437994722953</c:v>
                </c:pt>
                <c:pt idx="78">
                  <c:v>358.26996682827252</c:v>
                </c:pt>
                <c:pt idx="79">
                  <c:v>370.26898734177217</c:v>
                </c:pt>
                <c:pt idx="80">
                  <c:v>393.98939304655272</c:v>
                </c:pt>
                <c:pt idx="81">
                  <c:v>406.65566078720997</c:v>
                </c:pt>
                <c:pt idx="82">
                  <c:v>398.96002045861394</c:v>
                </c:pt>
                <c:pt idx="83">
                  <c:v>398.74474610928092</c:v>
                </c:pt>
                <c:pt idx="84">
                  <c:v>398.08902750212644</c:v>
                </c:pt>
                <c:pt idx="85">
                  <c:v>395.33168149566393</c:v>
                </c:pt>
                <c:pt idx="86">
                  <c:v>386.24009683098586</c:v>
                </c:pt>
                <c:pt idx="87">
                  <c:v>384.96929151129632</c:v>
                </c:pt>
                <c:pt idx="88">
                  <c:v>372.09413261249802</c:v>
                </c:pt>
                <c:pt idx="89">
                  <c:v>368.79269779176235</c:v>
                </c:pt>
                <c:pt idx="90">
                  <c:v>378.52487634565028</c:v>
                </c:pt>
                <c:pt idx="91">
                  <c:v>420.50163224409323</c:v>
                </c:pt>
                <c:pt idx="92">
                  <c:v>433.77900773539608</c:v>
                </c:pt>
                <c:pt idx="93">
                  <c:v>439.8208248816768</c:v>
                </c:pt>
                <c:pt idx="94">
                  <c:v>435.36124217782685</c:v>
                </c:pt>
                <c:pt idx="95">
                  <c:v>452.09368592973556</c:v>
                </c:pt>
                <c:pt idx="96">
                  <c:v>441.10327524242223</c:v>
                </c:pt>
                <c:pt idx="97">
                  <c:v>465.38722947594346</c:v>
                </c:pt>
                <c:pt idx="98">
                  <c:v>461.83528576499822</c:v>
                </c:pt>
                <c:pt idx="99">
                  <c:v>438.72327510622517</c:v>
                </c:pt>
                <c:pt idx="100">
                  <c:v>440.22265083071096</c:v>
                </c:pt>
                <c:pt idx="101">
                  <c:v>342.92079377591938</c:v>
                </c:pt>
                <c:pt idx="102">
                  <c:v>343.46229103017401</c:v>
                </c:pt>
                <c:pt idx="103">
                  <c:v>343.22664745634802</c:v>
                </c:pt>
                <c:pt idx="104">
                  <c:v>330.68050368509762</c:v>
                </c:pt>
                <c:pt idx="105">
                  <c:v>343.26197337724716</c:v>
                </c:pt>
                <c:pt idx="106">
                  <c:v>361.07542403464453</c:v>
                </c:pt>
                <c:pt idx="107">
                  <c:v>353.91930190930788</c:v>
                </c:pt>
                <c:pt idx="108">
                  <c:v>356.39128802102897</c:v>
                </c:pt>
                <c:pt idx="109">
                  <c:v>355.15099352617597</c:v>
                </c:pt>
                <c:pt idx="110">
                  <c:v>365.33605358380169</c:v>
                </c:pt>
                <c:pt idx="111">
                  <c:v>378.29639668367349</c:v>
                </c:pt>
                <c:pt idx="112">
                  <c:v>387.94555264879006</c:v>
                </c:pt>
                <c:pt idx="113">
                  <c:v>381.66630970229176</c:v>
                </c:pt>
                <c:pt idx="114">
                  <c:v>401.423679942332</c:v>
                </c:pt>
                <c:pt idx="115">
                  <c:v>400.62949640287763</c:v>
                </c:pt>
                <c:pt idx="116">
                  <c:v>391.09823544903873</c:v>
                </c:pt>
                <c:pt idx="117">
                  <c:v>411.75655067239705</c:v>
                </c:pt>
                <c:pt idx="118">
                  <c:v>416.00522924642826</c:v>
                </c:pt>
                <c:pt idx="119">
                  <c:v>399.22608654617528</c:v>
                </c:pt>
                <c:pt idx="120">
                  <c:v>403.41423871060033</c:v>
                </c:pt>
                <c:pt idx="121">
                  <c:v>400.47337278106511</c:v>
                </c:pt>
                <c:pt idx="122">
                  <c:v>395.19783248470128</c:v>
                </c:pt>
                <c:pt idx="123">
                  <c:v>382.92671887023045</c:v>
                </c:pt>
                <c:pt idx="124">
                  <c:v>374.22037422037425</c:v>
                </c:pt>
                <c:pt idx="125">
                  <c:v>375.00699039985091</c:v>
                </c:pt>
                <c:pt idx="126">
                  <c:v>398.40083176552133</c:v>
                </c:pt>
                <c:pt idx="127">
                  <c:v>403.15130260521045</c:v>
                </c:pt>
                <c:pt idx="128">
                  <c:v>398.63766967204992</c:v>
                </c:pt>
                <c:pt idx="129">
                  <c:v>394.39788266431412</c:v>
                </c:pt>
                <c:pt idx="130">
                  <c:v>415.79600062005892</c:v>
                </c:pt>
                <c:pt idx="131">
                  <c:v>401.27540439651597</c:v>
                </c:pt>
                <c:pt idx="132">
                  <c:v>412.65728300277249</c:v>
                </c:pt>
                <c:pt idx="133">
                  <c:v>431.66759620747354</c:v>
                </c:pt>
                <c:pt idx="134">
                  <c:v>427.84964068546162</c:v>
                </c:pt>
                <c:pt idx="135">
                  <c:v>430.34751181540173</c:v>
                </c:pt>
                <c:pt idx="136">
                  <c:v>440.03638637784985</c:v>
                </c:pt>
                <c:pt idx="137">
                  <c:v>414.7558445927005</c:v>
                </c:pt>
                <c:pt idx="138">
                  <c:v>413.92043865047833</c:v>
                </c:pt>
                <c:pt idx="139">
                  <c:v>412.46654772524528</c:v>
                </c:pt>
                <c:pt idx="140">
                  <c:v>411.82364729458914</c:v>
                </c:pt>
                <c:pt idx="141">
                  <c:v>406.79643681953149</c:v>
                </c:pt>
                <c:pt idx="142">
                  <c:v>412.12188736003566</c:v>
                </c:pt>
                <c:pt idx="143">
                  <c:v>387.42885561142731</c:v>
                </c:pt>
                <c:pt idx="144">
                  <c:v>375.71941482235678</c:v>
                </c:pt>
                <c:pt idx="145">
                  <c:v>399.16310845431258</c:v>
                </c:pt>
                <c:pt idx="146">
                  <c:v>393.34081346423562</c:v>
                </c:pt>
                <c:pt idx="147">
                  <c:v>400.85186667428962</c:v>
                </c:pt>
                <c:pt idx="148">
                  <c:v>394.49164462949415</c:v>
                </c:pt>
                <c:pt idx="149">
                  <c:v>349.57559681697614</c:v>
                </c:pt>
                <c:pt idx="150">
                  <c:v>360.21975619089272</c:v>
                </c:pt>
                <c:pt idx="151">
                  <c:v>372.0779220779221</c:v>
                </c:pt>
                <c:pt idx="152">
                  <c:v>354.29324157212756</c:v>
                </c:pt>
                <c:pt idx="153">
                  <c:v>383.95874606689199</c:v>
                </c:pt>
                <c:pt idx="154">
                  <c:v>390.21140522295258</c:v>
                </c:pt>
                <c:pt idx="155">
                  <c:v>388.7202270763915</c:v>
                </c:pt>
                <c:pt idx="156">
                  <c:v>395.23182131877786</c:v>
                </c:pt>
                <c:pt idx="157">
                  <c:v>414.14765630136088</c:v>
                </c:pt>
                <c:pt idx="158">
                  <c:v>407.63556360812731</c:v>
                </c:pt>
                <c:pt idx="159">
                  <c:v>394.06981108469915</c:v>
                </c:pt>
                <c:pt idx="160">
                  <c:v>392.62075412901214</c:v>
                </c:pt>
                <c:pt idx="161">
                  <c:v>388.55956936247486</c:v>
                </c:pt>
                <c:pt idx="162">
                  <c:v>398.11283141736993</c:v>
                </c:pt>
                <c:pt idx="163">
                  <c:v>418.08792742498252</c:v>
                </c:pt>
                <c:pt idx="164">
                  <c:v>413.69976522579759</c:v>
                </c:pt>
                <c:pt idx="165">
                  <c:v>392.42811292329861</c:v>
                </c:pt>
                <c:pt idx="166">
                  <c:v>397.34712826634831</c:v>
                </c:pt>
                <c:pt idx="167">
                  <c:v>363.33102274875546</c:v>
                </c:pt>
                <c:pt idx="168">
                  <c:v>366.28549647417572</c:v>
                </c:pt>
                <c:pt idx="169">
                  <c:v>387.03765858897765</c:v>
                </c:pt>
                <c:pt idx="170">
                  <c:v>379.5221169036335</c:v>
                </c:pt>
                <c:pt idx="171">
                  <c:v>372.77429365746434</c:v>
                </c:pt>
                <c:pt idx="172">
                  <c:v>385.15030060120239</c:v>
                </c:pt>
                <c:pt idx="173">
                  <c:v>364.27143047593654</c:v>
                </c:pt>
                <c:pt idx="174">
                  <c:v>357.59717314487631</c:v>
                </c:pt>
                <c:pt idx="175">
                  <c:v>362.77217206585237</c:v>
                </c:pt>
                <c:pt idx="176">
                  <c:v>368.27279466271312</c:v>
                </c:pt>
                <c:pt idx="177">
                  <c:v>364.22287390029328</c:v>
                </c:pt>
                <c:pt idx="178">
                  <c:v>371.47712596016584</c:v>
                </c:pt>
                <c:pt idx="179">
                  <c:v>341.95913071683424</c:v>
                </c:pt>
                <c:pt idx="180">
                  <c:v>343.27298775722841</c:v>
                </c:pt>
                <c:pt idx="181">
                  <c:v>329.80666958643559</c:v>
                </c:pt>
                <c:pt idx="182">
                  <c:v>317.16606498194949</c:v>
                </c:pt>
                <c:pt idx="183">
                  <c:v>310.05823186871362</c:v>
                </c:pt>
                <c:pt idx="184">
                  <c:v>320.77526927523883</c:v>
                </c:pt>
                <c:pt idx="185">
                  <c:v>326.68614086335606</c:v>
                </c:pt>
                <c:pt idx="186">
                  <c:v>321.53079478660874</c:v>
                </c:pt>
                <c:pt idx="187">
                  <c:v>326.32602775256129</c:v>
                </c:pt>
                <c:pt idx="188">
                  <c:v>394.24990207598904</c:v>
                </c:pt>
                <c:pt idx="189">
                  <c:v>424.87125369354152</c:v>
                </c:pt>
                <c:pt idx="190">
                  <c:v>433.24724517906338</c:v>
                </c:pt>
                <c:pt idx="191">
                  <c:v>393.51965350984722</c:v>
                </c:pt>
                <c:pt idx="192">
                  <c:v>395.06932480105013</c:v>
                </c:pt>
                <c:pt idx="193">
                  <c:v>377.77516278340005</c:v>
                </c:pt>
                <c:pt idx="194">
                  <c:v>360.7926874953173</c:v>
                </c:pt>
                <c:pt idx="195">
                  <c:v>394.55141335518232</c:v>
                </c:pt>
                <c:pt idx="196">
                  <c:v>411.0542040119505</c:v>
                </c:pt>
                <c:pt idx="197">
                  <c:v>358.95349833005054</c:v>
                </c:pt>
                <c:pt idx="198">
                  <c:v>354.16138572032105</c:v>
                </c:pt>
                <c:pt idx="199">
                  <c:v>359.81629324405526</c:v>
                </c:pt>
                <c:pt idx="200">
                  <c:v>347.23718001822544</c:v>
                </c:pt>
                <c:pt idx="201">
                  <c:v>322.34868876413134</c:v>
                </c:pt>
                <c:pt idx="202">
                  <c:v>326.36455656778008</c:v>
                </c:pt>
                <c:pt idx="203">
                  <c:v>307.07047619047614</c:v>
                </c:pt>
                <c:pt idx="204">
                  <c:v>305.90512333965847</c:v>
                </c:pt>
                <c:pt idx="205">
                  <c:v>295.36826676438255</c:v>
                </c:pt>
                <c:pt idx="206">
                  <c:v>289.53304597701151</c:v>
                </c:pt>
                <c:pt idx="207">
                  <c:v>285.23000707714078</c:v>
                </c:pt>
                <c:pt idx="208">
                  <c:v>286.54816921436185</c:v>
                </c:pt>
                <c:pt idx="209">
                  <c:v>268.78134934652064</c:v>
                </c:pt>
                <c:pt idx="210">
                  <c:v>261.71837380477399</c:v>
                </c:pt>
                <c:pt idx="211">
                  <c:v>261.08976118583581</c:v>
                </c:pt>
                <c:pt idx="212">
                  <c:v>251.21162099702872</c:v>
                </c:pt>
                <c:pt idx="213">
                  <c:v>259.75285041305386</c:v>
                </c:pt>
                <c:pt idx="214">
                  <c:v>254.04647435897434</c:v>
                </c:pt>
                <c:pt idx="215">
                  <c:v>240.41706161137438</c:v>
                </c:pt>
                <c:pt idx="216">
                  <c:v>241.79218303145853</c:v>
                </c:pt>
                <c:pt idx="217">
                  <c:v>287.68241965973533</c:v>
                </c:pt>
                <c:pt idx="218">
                  <c:v>282.9750836742283</c:v>
                </c:pt>
                <c:pt idx="219">
                  <c:v>289.54337899543378</c:v>
                </c:pt>
                <c:pt idx="220">
                  <c:v>287.61717568793466</c:v>
                </c:pt>
                <c:pt idx="221">
                  <c:v>259.27434283598666</c:v>
                </c:pt>
                <c:pt idx="222">
                  <c:v>258.12753409509764</c:v>
                </c:pt>
                <c:pt idx="223">
                  <c:v>259.08250092489828</c:v>
                </c:pt>
                <c:pt idx="224">
                  <c:v>260.04455997029334</c:v>
                </c:pt>
                <c:pt idx="225">
                  <c:v>260.33457249070631</c:v>
                </c:pt>
                <c:pt idx="226">
                  <c:v>264.08477260728557</c:v>
                </c:pt>
                <c:pt idx="227">
                  <c:v>263.17173994738818</c:v>
                </c:pt>
                <c:pt idx="228">
                  <c:v>256.61414437522899</c:v>
                </c:pt>
                <c:pt idx="229">
                  <c:v>251.63492633848364</c:v>
                </c:pt>
                <c:pt idx="230">
                  <c:v>258.89094269870606</c:v>
                </c:pt>
                <c:pt idx="231">
                  <c:v>272.91504286827745</c:v>
                </c:pt>
                <c:pt idx="232">
                  <c:v>262.18644702358665</c:v>
                </c:pt>
                <c:pt idx="233">
                  <c:v>235.9881349647757</c:v>
                </c:pt>
                <c:pt idx="234">
                  <c:v>222.30527418791479</c:v>
                </c:pt>
                <c:pt idx="235">
                  <c:v>216.26231736323481</c:v>
                </c:pt>
                <c:pt idx="236">
                  <c:v>211.58909574468086</c:v>
                </c:pt>
                <c:pt idx="237">
                  <c:v>211.87083888149135</c:v>
                </c:pt>
                <c:pt idx="238">
                  <c:v>216.77792915531336</c:v>
                </c:pt>
                <c:pt idx="239">
                  <c:v>204.02558061258833</c:v>
                </c:pt>
                <c:pt idx="240">
                  <c:v>203.47767707284322</c:v>
                </c:pt>
                <c:pt idx="241">
                  <c:v>213.3464733211319</c:v>
                </c:pt>
                <c:pt idx="242">
                  <c:v>230.74229158736202</c:v>
                </c:pt>
                <c:pt idx="243">
                  <c:v>228.39487565938205</c:v>
                </c:pt>
                <c:pt idx="244">
                  <c:v>226.01043997017152</c:v>
                </c:pt>
                <c:pt idx="245">
                  <c:v>161.12220162555255</c:v>
                </c:pt>
                <c:pt idx="246">
                  <c:v>154.41749231294841</c:v>
                </c:pt>
                <c:pt idx="247">
                  <c:v>152.24333063864188</c:v>
                </c:pt>
                <c:pt idx="248">
                  <c:v>162.60613037847173</c:v>
                </c:pt>
                <c:pt idx="249">
                  <c:v>161.21415323155944</c:v>
                </c:pt>
                <c:pt idx="250">
                  <c:v>158.7677392159618</c:v>
                </c:pt>
                <c:pt idx="251">
                  <c:v>159.14788732394368</c:v>
                </c:pt>
                <c:pt idx="252">
                  <c:v>158.14555633310007</c:v>
                </c:pt>
                <c:pt idx="253">
                  <c:v>144.33799578463308</c:v>
                </c:pt>
                <c:pt idx="254">
                  <c:v>131.73418828329935</c:v>
                </c:pt>
                <c:pt idx="255">
                  <c:v>141.5090795241077</c:v>
                </c:pt>
                <c:pt idx="256">
                  <c:v>136.96363636363637</c:v>
                </c:pt>
                <c:pt idx="257">
                  <c:v>110.99397590361447</c:v>
                </c:pt>
                <c:pt idx="258">
                  <c:v>119.75950601234969</c:v>
                </c:pt>
                <c:pt idx="259">
                  <c:v>109.86881335718545</c:v>
                </c:pt>
                <c:pt idx="260">
                  <c:v>111.32930513595166</c:v>
                </c:pt>
                <c:pt idx="261">
                  <c:v>113.03680981595093</c:v>
                </c:pt>
                <c:pt idx="262">
                  <c:v>109.02366863905326</c:v>
                </c:pt>
                <c:pt idx="263">
                  <c:v>103.35545023696683</c:v>
                </c:pt>
                <c:pt idx="264">
                  <c:v>113.62278568947552</c:v>
                </c:pt>
                <c:pt idx="265">
                  <c:v>121.96868008948546</c:v>
                </c:pt>
                <c:pt idx="266">
                  <c:v>121.38033395176254</c:v>
                </c:pt>
                <c:pt idx="267">
                  <c:v>117.12137486573576</c:v>
                </c:pt>
                <c:pt idx="268">
                  <c:v>125.14154552410101</c:v>
                </c:pt>
                <c:pt idx="269">
                  <c:v>84.262068965517244</c:v>
                </c:pt>
                <c:pt idx="270">
                  <c:v>82.609871534820826</c:v>
                </c:pt>
                <c:pt idx="271">
                  <c:v>76.482003129890458</c:v>
                </c:pt>
                <c:pt idx="272">
                  <c:v>79.337662337662337</c:v>
                </c:pt>
                <c:pt idx="273">
                  <c:v>89.18248175182481</c:v>
                </c:pt>
                <c:pt idx="274">
                  <c:v>80.691729323308266</c:v>
                </c:pt>
                <c:pt idx="275">
                  <c:v>80.924901185770764</c:v>
                </c:pt>
                <c:pt idx="276">
                  <c:v>87.495726495726501</c:v>
                </c:pt>
                <c:pt idx="277">
                  <c:v>89.367088607594937</c:v>
                </c:pt>
                <c:pt idx="278">
                  <c:v>97.961722488038291</c:v>
                </c:pt>
                <c:pt idx="279">
                  <c:v>107.19371727748693</c:v>
                </c:pt>
                <c:pt idx="280">
                  <c:v>151.614336492891</c:v>
                </c:pt>
                <c:pt idx="281">
                  <c:v>129.67328062061765</c:v>
                </c:pt>
                <c:pt idx="282">
                  <c:v>127.31800205068113</c:v>
                </c:pt>
                <c:pt idx="283">
                  <c:v>127.39264253261028</c:v>
                </c:pt>
                <c:pt idx="284">
                  <c:v>130.7854348480289</c:v>
                </c:pt>
                <c:pt idx="285">
                  <c:v>132.68203327736222</c:v>
                </c:pt>
                <c:pt idx="286">
                  <c:v>136.83879093198993</c:v>
                </c:pt>
                <c:pt idx="287">
                  <c:v>129.83558994197293</c:v>
                </c:pt>
                <c:pt idx="288">
                  <c:v>130.82670131557575</c:v>
                </c:pt>
                <c:pt idx="289">
                  <c:v>131.76836250613448</c:v>
                </c:pt>
                <c:pt idx="290">
                  <c:v>139.90833474792058</c:v>
                </c:pt>
                <c:pt idx="291">
                  <c:v>143.51384293923036</c:v>
                </c:pt>
                <c:pt idx="292">
                  <c:v>147.25745935322496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D-4660-A11B-E9CFDEA35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8345968"/>
        <c:axId val="1408342608"/>
      </c:barChart>
      <c:dateAx>
        <c:axId val="14083459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08342608"/>
        <c:crosses val="autoZero"/>
        <c:auto val="1"/>
        <c:lblOffset val="100"/>
        <c:baseTimeUnit val="months"/>
      </c:dateAx>
      <c:valAx>
        <c:axId val="140834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0834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161925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76F576-F45D-4317-BC70-7A5223FA0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219075</xdr:colOff>
      <xdr:row>0</xdr:row>
      <xdr:rowOff>28576</xdr:rowOff>
    </xdr:from>
    <xdr:to>
      <xdr:col>28</xdr:col>
      <xdr:colOff>561974</xdr:colOff>
      <xdr:row>18</xdr:row>
      <xdr:rowOff>28576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B68494-69EF-4BAB-B072-D111D898E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238125</xdr:colOff>
      <xdr:row>18</xdr:row>
      <xdr:rowOff>57150</xdr:rowOff>
    </xdr:from>
    <xdr:to>
      <xdr:col>29</xdr:col>
      <xdr:colOff>0</xdr:colOff>
      <xdr:row>34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105549-F41D-4FD7-B1C7-C17CAB7B6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76199</xdr:rowOff>
    </xdr:from>
    <xdr:to>
      <xdr:col>28</xdr:col>
      <xdr:colOff>600075</xdr:colOff>
      <xdr:row>35</xdr:row>
      <xdr:rowOff>171098</xdr:rowOff>
    </xdr:to>
    <xdr:pic>
      <xdr:nvPicPr>
        <xdr:cNvPr id="4" name="Picture 3" descr="A graph of growth and increasing&#10;&#10;Description automatically generated with medium confidence">
          <a:extLst>
            <a:ext uri="{FF2B5EF4-FFF2-40B4-BE49-F238E27FC236}">
              <a16:creationId xmlns:a16="http://schemas.microsoft.com/office/drawing/2014/main" id="{FD5DAE0A-CE1D-4DA7-9425-9688F44F8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76199"/>
          <a:ext cx="17621250" cy="6762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29</xdr:row>
      <xdr:rowOff>123825</xdr:rowOff>
    </xdr:from>
    <xdr:to>
      <xdr:col>11</xdr:col>
      <xdr:colOff>208575</xdr:colOff>
      <xdr:row>30</xdr:row>
      <xdr:rowOff>113325</xdr:rowOff>
    </xdr:to>
    <xdr:sp macro="" textlink="">
      <xdr:nvSpPr>
        <xdr:cNvPr id="6" name="Arrow: Up 5">
          <a:extLst>
            <a:ext uri="{FF2B5EF4-FFF2-40B4-BE49-F238E27FC236}">
              <a16:creationId xmlns:a16="http://schemas.microsoft.com/office/drawing/2014/main" id="{471A0BFF-AD56-3D08-F8E9-7261E96C0954}"/>
            </a:ext>
          </a:extLst>
        </xdr:cNvPr>
        <xdr:cNvSpPr/>
      </xdr:nvSpPr>
      <xdr:spPr>
        <a:xfrm>
          <a:off x="6734175" y="5648325"/>
          <a:ext cx="180000" cy="180000"/>
        </a:xfrm>
        <a:prstGeom prst="upArrow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485775</xdr:colOff>
      <xdr:row>29</xdr:row>
      <xdr:rowOff>152400</xdr:rowOff>
    </xdr:from>
    <xdr:to>
      <xdr:col>12</xdr:col>
      <xdr:colOff>56175</xdr:colOff>
      <xdr:row>30</xdr:row>
      <xdr:rowOff>141900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565FD058-E6AD-4479-213D-2ABEBFA750A0}"/>
            </a:ext>
          </a:extLst>
        </xdr:cNvPr>
        <xdr:cNvSpPr/>
      </xdr:nvSpPr>
      <xdr:spPr>
        <a:xfrm>
          <a:off x="7191375" y="5676900"/>
          <a:ext cx="180000" cy="180000"/>
        </a:xfrm>
        <a:prstGeom prst="downArrow">
          <a:avLst/>
        </a:prstGeom>
        <a:solidFill>
          <a:srgbClr val="FFB3B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0</xdr:row>
      <xdr:rowOff>85724</xdr:rowOff>
    </xdr:from>
    <xdr:to>
      <xdr:col>27</xdr:col>
      <xdr:colOff>209549</xdr:colOff>
      <xdr:row>32</xdr:row>
      <xdr:rowOff>133349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6EB0B6-473A-48A5-A64F-4BFC1911D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C78A5-773A-437A-98A7-BC13B3158274}">
  <dimension ref="A1"/>
  <sheetViews>
    <sheetView tabSelected="1" workbookViewId="0">
      <selection activeCell="AA36" sqref="AA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B1F57-846A-485A-AF5B-615EC7B7C67C}">
  <dimension ref="A1"/>
  <sheetViews>
    <sheetView workbookViewId="0">
      <selection activeCell="AA32" sqref="AA3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A33C-52B4-49CC-ACD1-BC6A55FAC0EC}">
  <dimension ref="A1:J26"/>
  <sheetViews>
    <sheetView topLeftCell="B1" workbookViewId="0">
      <selection activeCell="AC11" sqref="AC11"/>
    </sheetView>
  </sheetViews>
  <sheetFormatPr defaultRowHeight="15" x14ac:dyDescent="0.25"/>
  <sheetData>
    <row r="1" spans="1:10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2" t="s">
        <v>13</v>
      </c>
      <c r="G1" s="12" t="s">
        <v>14</v>
      </c>
      <c r="H1" s="12" t="s">
        <v>9</v>
      </c>
      <c r="I1" s="12" t="s">
        <v>10</v>
      </c>
      <c r="J1" s="12" t="s">
        <v>11</v>
      </c>
    </row>
    <row r="2" spans="1:10" x14ac:dyDescent="0.25">
      <c r="A2" s="6">
        <v>2024</v>
      </c>
      <c r="B2" s="7">
        <f>AVERAGEIF('Dolar Bazında'!$B$2:$B$294,Data!A2,'Dolar Bazında'!$C$2:$C$294)</f>
        <v>536.10189833028937</v>
      </c>
      <c r="C2" s="7">
        <f>_xlfn.MAXIFS('Dolar Bazında'!$C$2:$C$294,'Dolar Bazında'!$B$2:$B$294,Data!A2)</f>
        <v>559.92464959426707</v>
      </c>
      <c r="D2" s="7">
        <f>_xlfn.MINIFS('Dolar Bazında'!$C$2:$C$294,'Dolar Bazında'!$B$2:$B$294,Data!A2)</f>
        <v>524.30968872003314</v>
      </c>
      <c r="E2" s="7">
        <f>C2-D2</f>
        <v>35.61496087423393</v>
      </c>
      <c r="F2">
        <f>IF(B2=MAX($B$2:$B$26),B2,NA())</f>
        <v>536.10189833028937</v>
      </c>
      <c r="G2" t="e">
        <f>IF(B2=MIN($B$2:$B$26),B2,NA())</f>
        <v>#N/A</v>
      </c>
      <c r="H2" s="8">
        <f t="shared" ref="H2:H24" si="0">IF(B2&gt;B3,B2,NA())</f>
        <v>536.10189833028937</v>
      </c>
      <c r="I2" s="8" t="e">
        <f t="shared" ref="I2:I24" si="1">IF(B2&lt;B3,B2,NA())</f>
        <v>#N/A</v>
      </c>
      <c r="J2" s="10">
        <f t="shared" ref="J2:J24" si="2">(B2-B3)/B3</f>
        <v>0.2944479426113098</v>
      </c>
    </row>
    <row r="3" spans="1:10" x14ac:dyDescent="0.25">
      <c r="A3" s="6">
        <v>2023</v>
      </c>
      <c r="B3" s="7">
        <f>AVERAGEIF('Dolar Bazında'!$B$2:$B$294,Data!A3,'Dolar Bazında'!$C$2:$C$294)</f>
        <v>414.15485372768467</v>
      </c>
      <c r="C3" s="7">
        <f>_xlfn.MAXIFS('Dolar Bazında'!$C$2:$C$294,'Dolar Bazında'!$B$2:$B$294,Data!A3)</f>
        <v>452.21274220556575</v>
      </c>
      <c r="D3" s="7">
        <f>_xlfn.MINIFS('Dolar Bazında'!$C$2:$C$294,'Dolar Bazında'!$B$2:$B$294,Data!A3)</f>
        <v>326.54283312412906</v>
      </c>
      <c r="E3" s="7">
        <f t="shared" ref="E3:E26" si="3">C3-D3</f>
        <v>125.66990908143669</v>
      </c>
      <c r="F3" t="e">
        <f t="shared" ref="F3:F26" si="4">IF(B3=MAX($B$2:$B$26),B3,NA())</f>
        <v>#N/A</v>
      </c>
      <c r="G3" t="e">
        <f t="shared" ref="G3:G26" si="5">IF(B3=MIN($B$2:$B$26),B3,NA())</f>
        <v>#N/A</v>
      </c>
      <c r="H3" s="8">
        <f t="shared" si="0"/>
        <v>414.15485372768467</v>
      </c>
      <c r="I3" s="8" t="e">
        <f t="shared" si="1"/>
        <v>#N/A</v>
      </c>
      <c r="J3" s="10">
        <f t="shared" si="2"/>
        <v>0.41650598471409972</v>
      </c>
    </row>
    <row r="4" spans="1:10" x14ac:dyDescent="0.25">
      <c r="A4" s="6">
        <v>2022</v>
      </c>
      <c r="B4" s="7">
        <f>AVERAGEIF('Dolar Bazında'!$B$2:$B$294,Data!A4,'Dolar Bazında'!$C$2:$C$294)</f>
        <v>292.37776486435075</v>
      </c>
      <c r="C4" s="7">
        <f>_xlfn.MAXIFS('Dolar Bazında'!$C$2:$C$294,'Dolar Bazında'!$B$2:$B$294,Data!A4)</f>
        <v>319.30274981420172</v>
      </c>
      <c r="D4" s="7">
        <f>_xlfn.MINIFS('Dolar Bazında'!$C$2:$C$294,'Dolar Bazında'!$B$2:$B$294,Data!A4)</f>
        <v>254.69461077844309</v>
      </c>
      <c r="E4" s="7">
        <f t="shared" si="3"/>
        <v>64.608139035758626</v>
      </c>
      <c r="F4" t="e">
        <f t="shared" si="4"/>
        <v>#N/A</v>
      </c>
      <c r="G4" t="e">
        <f t="shared" si="5"/>
        <v>#N/A</v>
      </c>
      <c r="H4" s="8" t="e">
        <f t="shared" si="0"/>
        <v>#N/A</v>
      </c>
      <c r="I4" s="8">
        <f t="shared" si="1"/>
        <v>292.37776486435075</v>
      </c>
      <c r="J4" s="10">
        <f t="shared" si="2"/>
        <v>-8.0183705158769075E-2</v>
      </c>
    </row>
    <row r="5" spans="1:10" x14ac:dyDescent="0.25">
      <c r="A5" s="6">
        <v>2021</v>
      </c>
      <c r="B5" s="7">
        <f>AVERAGEIF('Dolar Bazında'!$B$2:$B$294,Data!A5,'Dolar Bazında'!$C$2:$C$294)</f>
        <v>317.86538953935138</v>
      </c>
      <c r="C5" s="7">
        <f>_xlfn.MAXIFS('Dolar Bazında'!$C$2:$C$294,'Dolar Bazında'!$B$2:$B$294,Data!A5)</f>
        <v>386.19803414947575</v>
      </c>
      <c r="D5" s="7">
        <f>_xlfn.MINIFS('Dolar Bazında'!$C$2:$C$294,'Dolar Bazında'!$B$2:$B$294,Data!A5)</f>
        <v>209.59772076390024</v>
      </c>
      <c r="E5" s="7">
        <f t="shared" si="3"/>
        <v>176.6003133855755</v>
      </c>
      <c r="F5" t="e">
        <f t="shared" si="4"/>
        <v>#N/A</v>
      </c>
      <c r="G5" t="e">
        <f t="shared" si="5"/>
        <v>#N/A</v>
      </c>
      <c r="H5" s="8" t="e">
        <f t="shared" si="0"/>
        <v>#N/A</v>
      </c>
      <c r="I5" s="8">
        <f t="shared" si="1"/>
        <v>317.86538953935138</v>
      </c>
      <c r="J5" s="10">
        <f t="shared" si="2"/>
        <v>-3.7768755297818341E-2</v>
      </c>
    </row>
    <row r="6" spans="1:10" x14ac:dyDescent="0.25">
      <c r="A6" s="6">
        <v>2020</v>
      </c>
      <c r="B6" s="7">
        <f>AVERAGEIF('Dolar Bazında'!$B$2:$B$294,Data!A6,'Dolar Bazında'!$C$2:$C$294)</f>
        <v>330.3419955332393</v>
      </c>
      <c r="C6" s="7">
        <f>_xlfn.MAXIFS('Dolar Bazında'!$C$2:$C$294,'Dolar Bazında'!$B$2:$B$294,Data!A6)</f>
        <v>388.60452676272945</v>
      </c>
      <c r="D6" s="7">
        <f>_xlfn.MINIFS('Dolar Bazında'!$C$2:$C$294,'Dolar Bazında'!$B$2:$B$294,Data!A6)</f>
        <v>278.51511956678007</v>
      </c>
      <c r="E6" s="7">
        <f t="shared" si="3"/>
        <v>110.08940719594938</v>
      </c>
      <c r="F6" t="e">
        <f t="shared" si="4"/>
        <v>#N/A</v>
      </c>
      <c r="G6" t="e">
        <f t="shared" si="5"/>
        <v>#N/A</v>
      </c>
      <c r="H6" s="8" t="e">
        <f t="shared" si="0"/>
        <v>#N/A</v>
      </c>
      <c r="I6" s="8">
        <f t="shared" si="1"/>
        <v>330.3419955332393</v>
      </c>
      <c r="J6" s="10">
        <f t="shared" si="2"/>
        <v>-7.3534240009525784E-2</v>
      </c>
    </row>
    <row r="7" spans="1:10" x14ac:dyDescent="0.25">
      <c r="A7" s="6">
        <v>2019</v>
      </c>
      <c r="B7" s="7">
        <f>AVERAGEIF('Dolar Bazında'!$B$2:$B$294,Data!A7,'Dolar Bazında'!$C$2:$C$294)</f>
        <v>356.56147242466449</v>
      </c>
      <c r="C7" s="7">
        <f>_xlfn.MAXIFS('Dolar Bazında'!$C$2:$C$294,'Dolar Bazında'!$B$2:$B$294,Data!A7)</f>
        <v>391.3060315616226</v>
      </c>
      <c r="D7" s="7">
        <f>_xlfn.MINIFS('Dolar Bazında'!$C$2:$C$294,'Dolar Bazında'!$B$2:$B$294,Data!A7)</f>
        <v>338.75888426981362</v>
      </c>
      <c r="E7" s="7">
        <f t="shared" si="3"/>
        <v>52.547147291808983</v>
      </c>
      <c r="F7" t="e">
        <f t="shared" si="4"/>
        <v>#N/A</v>
      </c>
      <c r="G7" t="e">
        <f t="shared" si="5"/>
        <v>#N/A</v>
      </c>
      <c r="H7" s="8">
        <f t="shared" si="0"/>
        <v>356.56147242466449</v>
      </c>
      <c r="I7" s="8" t="e">
        <f t="shared" si="1"/>
        <v>#N/A</v>
      </c>
      <c r="J7" s="10">
        <f t="shared" si="2"/>
        <v>4.701641236151223E-2</v>
      </c>
    </row>
    <row r="8" spans="1:10" x14ac:dyDescent="0.25">
      <c r="A8" s="6">
        <v>2018</v>
      </c>
      <c r="B8" s="7">
        <f>AVERAGEIF('Dolar Bazında'!$B$2:$B$294,Data!A8,'Dolar Bazında'!$C$2:$C$294)</f>
        <v>340.55003170432775</v>
      </c>
      <c r="C8" s="7">
        <f>_xlfn.MAXIFS('Dolar Bazında'!$C$2:$C$294,'Dolar Bazında'!$B$2:$B$294,Data!A8)</f>
        <v>426.87258687258685</v>
      </c>
      <c r="D8" s="7">
        <f>_xlfn.MINIFS('Dolar Bazında'!$C$2:$C$294,'Dolar Bazında'!$B$2:$B$294,Data!A8)</f>
        <v>245.20036708473538</v>
      </c>
      <c r="E8" s="7">
        <f t="shared" si="3"/>
        <v>181.67221978785147</v>
      </c>
      <c r="F8" t="e">
        <f t="shared" si="4"/>
        <v>#N/A</v>
      </c>
      <c r="G8" t="e">
        <f t="shared" si="5"/>
        <v>#N/A</v>
      </c>
      <c r="H8" s="8" t="e">
        <f t="shared" si="0"/>
        <v>#N/A</v>
      </c>
      <c r="I8" s="8">
        <f t="shared" si="1"/>
        <v>340.55003170432775</v>
      </c>
      <c r="J8" s="10">
        <f t="shared" si="2"/>
        <v>-0.11814153252039553</v>
      </c>
    </row>
    <row r="9" spans="1:10" x14ac:dyDescent="0.25">
      <c r="A9" s="6">
        <v>2017</v>
      </c>
      <c r="B9" s="7">
        <f>AVERAGEIF('Dolar Bazında'!$B$2:$B$294,Data!A9,'Dolar Bazında'!$C$2:$C$294)</f>
        <v>386.1731153726252</v>
      </c>
      <c r="C9" s="7">
        <f>_xlfn.MAXIFS('Dolar Bazında'!$C$2:$C$294,'Dolar Bazında'!$B$2:$B$294,Data!A9)</f>
        <v>406.65566078720997</v>
      </c>
      <c r="D9" s="7">
        <f>_xlfn.MINIFS('Dolar Bazında'!$C$2:$C$294,'Dolar Bazında'!$B$2:$B$294,Data!A9)</f>
        <v>358.26996682827252</v>
      </c>
      <c r="E9" s="7">
        <f t="shared" si="3"/>
        <v>48.385693958937452</v>
      </c>
      <c r="F9" t="e">
        <f t="shared" si="4"/>
        <v>#N/A</v>
      </c>
      <c r="G9" t="e">
        <f t="shared" si="5"/>
        <v>#N/A</v>
      </c>
      <c r="H9" s="8" t="e">
        <f t="shared" si="0"/>
        <v>#N/A</v>
      </c>
      <c r="I9" s="8">
        <f t="shared" si="1"/>
        <v>386.1731153726252</v>
      </c>
      <c r="J9" s="10">
        <f t="shared" si="2"/>
        <v>-0.1047243126831071</v>
      </c>
    </row>
    <row r="10" spans="1:10" x14ac:dyDescent="0.25">
      <c r="A10" s="6">
        <v>2016</v>
      </c>
      <c r="B10" s="7">
        <f>AVERAGEIF('Dolar Bazında'!$B$2:$B$294,Data!A10,'Dolar Bazında'!$C$2:$C$294)</f>
        <v>431.34547362720338</v>
      </c>
      <c r="C10" s="7">
        <f>_xlfn.MAXIFS('Dolar Bazında'!$C$2:$C$294,'Dolar Bazında'!$B$2:$B$294,Data!A10)</f>
        <v>465.38722947594346</v>
      </c>
      <c r="D10" s="7">
        <f>_xlfn.MINIFS('Dolar Bazında'!$C$2:$C$294,'Dolar Bazında'!$B$2:$B$294,Data!A10)</f>
        <v>368.79269779176235</v>
      </c>
      <c r="E10" s="7">
        <f t="shared" si="3"/>
        <v>96.594531684181106</v>
      </c>
      <c r="F10" t="e">
        <f t="shared" si="4"/>
        <v>#N/A</v>
      </c>
      <c r="G10" t="e">
        <f t="shared" si="5"/>
        <v>#N/A</v>
      </c>
      <c r="H10" s="8">
        <f t="shared" si="0"/>
        <v>431.34547362720338</v>
      </c>
      <c r="I10" s="8" t="e">
        <f t="shared" si="1"/>
        <v>#N/A</v>
      </c>
      <c r="J10" s="10">
        <f t="shared" si="2"/>
        <v>0.21458232579964207</v>
      </c>
    </row>
    <row r="11" spans="1:10" x14ac:dyDescent="0.25">
      <c r="A11" s="6">
        <v>2015</v>
      </c>
      <c r="B11" s="7">
        <f>AVERAGEIF('Dolar Bazında'!$B$2:$B$294,Data!A11,'Dolar Bazında'!$C$2:$C$294)</f>
        <v>355.13893497768407</v>
      </c>
      <c r="C11" s="7">
        <f>_xlfn.MAXIFS('Dolar Bazında'!$C$2:$C$294,'Dolar Bazında'!$B$2:$B$294,Data!A11)</f>
        <v>387.94555264879006</v>
      </c>
      <c r="D11" s="7">
        <f>_xlfn.MINIFS('Dolar Bazında'!$C$2:$C$294,'Dolar Bazında'!$B$2:$B$294,Data!A11)</f>
        <v>330.68050368509762</v>
      </c>
      <c r="E11" s="7">
        <f t="shared" si="3"/>
        <v>57.265048963692436</v>
      </c>
      <c r="F11" t="e">
        <f t="shared" si="4"/>
        <v>#N/A</v>
      </c>
      <c r="G11" t="e">
        <f t="shared" si="5"/>
        <v>#N/A</v>
      </c>
      <c r="H11" s="8" t="e">
        <f t="shared" si="0"/>
        <v>#N/A</v>
      </c>
      <c r="I11" s="8">
        <f t="shared" si="1"/>
        <v>355.13893497768407</v>
      </c>
      <c r="J11" s="10">
        <f t="shared" si="2"/>
        <v>-0.10432259941030411</v>
      </c>
    </row>
    <row r="12" spans="1:10" x14ac:dyDescent="0.25">
      <c r="A12" s="6">
        <v>2014</v>
      </c>
      <c r="B12" s="7">
        <f>AVERAGEIF('Dolar Bazında'!$B$2:$B$294,Data!A12,'Dolar Bazında'!$C$2:$C$294)</f>
        <v>396.50317708570941</v>
      </c>
      <c r="C12" s="7">
        <f>_xlfn.MAXIFS('Dolar Bazında'!$C$2:$C$294,'Dolar Bazında'!$B$2:$B$294,Data!A12)</f>
        <v>416.00522924642826</v>
      </c>
      <c r="D12" s="7">
        <f>_xlfn.MINIFS('Dolar Bazında'!$C$2:$C$294,'Dolar Bazında'!$B$2:$B$294,Data!A12)</f>
        <v>374.22037422037425</v>
      </c>
      <c r="E12" s="7">
        <f t="shared" si="3"/>
        <v>41.784855026054004</v>
      </c>
      <c r="F12" t="e">
        <f t="shared" si="4"/>
        <v>#N/A</v>
      </c>
      <c r="G12" t="e">
        <f t="shared" si="5"/>
        <v>#N/A</v>
      </c>
      <c r="H12" s="8" t="e">
        <f t="shared" si="0"/>
        <v>#N/A</v>
      </c>
      <c r="I12" s="8">
        <f t="shared" si="1"/>
        <v>396.50317708570941</v>
      </c>
      <c r="J12" s="10">
        <f t="shared" si="2"/>
        <v>-3.4728865600783365E-2</v>
      </c>
    </row>
    <row r="13" spans="1:10" x14ac:dyDescent="0.25">
      <c r="A13" s="6">
        <v>2013</v>
      </c>
      <c r="B13" s="7">
        <f>AVERAGEIF('Dolar Bazında'!$B$2:$B$294,Data!A13,'Dolar Bazında'!$C$2:$C$294)</f>
        <v>410.76870835104006</v>
      </c>
      <c r="C13" s="7">
        <f>_xlfn.MAXIFS('Dolar Bazında'!$C$2:$C$294,'Dolar Bazında'!$B$2:$B$294,Data!A13)</f>
        <v>440.03638637784985</v>
      </c>
      <c r="D13" s="7">
        <f>_xlfn.MINIFS('Dolar Bazında'!$C$2:$C$294,'Dolar Bazında'!$B$2:$B$294,Data!A13)</f>
        <v>375.00699039985091</v>
      </c>
      <c r="E13" s="7">
        <f t="shared" si="3"/>
        <v>65.029395977998945</v>
      </c>
      <c r="F13" t="e">
        <f t="shared" si="4"/>
        <v>#N/A</v>
      </c>
      <c r="G13" t="e">
        <f t="shared" si="5"/>
        <v>#N/A</v>
      </c>
      <c r="H13" s="8">
        <f t="shared" si="0"/>
        <v>410.76870835104006</v>
      </c>
      <c r="I13" s="8" t="e">
        <f t="shared" si="1"/>
        <v>#N/A</v>
      </c>
      <c r="J13" s="10">
        <f t="shared" si="2"/>
        <v>2.2049891963798255E-2</v>
      </c>
    </row>
    <row r="14" spans="1:10" x14ac:dyDescent="0.25">
      <c r="A14" s="6">
        <v>2012</v>
      </c>
      <c r="B14" s="7">
        <f>AVERAGEIF('Dolar Bazında'!$B$2:$B$294,Data!A14,'Dolar Bazında'!$C$2:$C$294)</f>
        <v>401.90670884155799</v>
      </c>
      <c r="C14" s="7">
        <f>_xlfn.MAXIFS('Dolar Bazında'!$C$2:$C$294,'Dolar Bazında'!$B$2:$B$294,Data!A14)</f>
        <v>414.7558445927005</v>
      </c>
      <c r="D14" s="7">
        <f>_xlfn.MINIFS('Dolar Bazında'!$C$2:$C$294,'Dolar Bazında'!$B$2:$B$294,Data!A14)</f>
        <v>375.71941482235678</v>
      </c>
      <c r="E14" s="7">
        <f t="shared" si="3"/>
        <v>39.036429770343716</v>
      </c>
      <c r="F14" t="e">
        <f t="shared" si="4"/>
        <v>#N/A</v>
      </c>
      <c r="G14" t="e">
        <f t="shared" si="5"/>
        <v>#N/A</v>
      </c>
      <c r="H14" s="8">
        <f t="shared" si="0"/>
        <v>401.90670884155799</v>
      </c>
      <c r="I14" s="8" t="e">
        <f t="shared" si="1"/>
        <v>#N/A</v>
      </c>
      <c r="J14" s="10">
        <f t="shared" si="2"/>
        <v>4.7823020319308095E-2</v>
      </c>
    </row>
    <row r="15" spans="1:10" x14ac:dyDescent="0.25">
      <c r="A15" s="6">
        <v>2011</v>
      </c>
      <c r="B15" s="7">
        <f>AVERAGEIF('Dolar Bazında'!$B$2:$B$294,Data!A15,'Dolar Bazında'!$C$2:$C$294)</f>
        <v>383.5635417888443</v>
      </c>
      <c r="C15" s="7">
        <f>_xlfn.MAXIFS('Dolar Bazında'!$C$2:$C$294,'Dolar Bazında'!$B$2:$B$294,Data!A15)</f>
        <v>414.14765630136088</v>
      </c>
      <c r="D15" s="7">
        <f>_xlfn.MINIFS('Dolar Bazında'!$C$2:$C$294,'Dolar Bazında'!$B$2:$B$294,Data!A15)</f>
        <v>349.57559681697614</v>
      </c>
      <c r="E15" s="7">
        <f t="shared" si="3"/>
        <v>64.572059484384738</v>
      </c>
      <c r="F15" t="e">
        <f t="shared" si="4"/>
        <v>#N/A</v>
      </c>
      <c r="G15" t="e">
        <f t="shared" si="5"/>
        <v>#N/A</v>
      </c>
      <c r="H15" s="8" t="e">
        <f t="shared" si="0"/>
        <v>#N/A</v>
      </c>
      <c r="I15" s="8">
        <f t="shared" si="1"/>
        <v>383.5635417888443</v>
      </c>
      <c r="J15" s="10">
        <f t="shared" si="2"/>
        <v>-1.2777654650230284E-2</v>
      </c>
    </row>
    <row r="16" spans="1:10" x14ac:dyDescent="0.25">
      <c r="A16" s="6">
        <v>2010</v>
      </c>
      <c r="B16" s="7">
        <f>AVERAGEIF('Dolar Bazında'!$B$2:$B$294,Data!A16,'Dolar Bazında'!$C$2:$C$294)</f>
        <v>388.5280186328734</v>
      </c>
      <c r="C16" s="7">
        <f>_xlfn.MAXIFS('Dolar Bazında'!$C$2:$C$294,'Dolar Bazında'!$B$2:$B$294,Data!A16)</f>
        <v>418.08792742498252</v>
      </c>
      <c r="D16" s="7">
        <f>_xlfn.MINIFS('Dolar Bazında'!$C$2:$C$294,'Dolar Bazında'!$B$2:$B$294,Data!A16)</f>
        <v>363.33102274875546</v>
      </c>
      <c r="E16" s="7">
        <f t="shared" si="3"/>
        <v>54.756904676227066</v>
      </c>
      <c r="F16" t="e">
        <f t="shared" si="4"/>
        <v>#N/A</v>
      </c>
      <c r="G16" t="e">
        <f t="shared" si="5"/>
        <v>#N/A</v>
      </c>
      <c r="H16" s="8">
        <f t="shared" si="0"/>
        <v>388.5280186328734</v>
      </c>
      <c r="I16" s="8" t="e">
        <f t="shared" si="1"/>
        <v>#N/A</v>
      </c>
      <c r="J16" s="10">
        <f t="shared" si="2"/>
        <v>0.12300749400433192</v>
      </c>
    </row>
    <row r="17" spans="1:10" x14ac:dyDescent="0.25">
      <c r="A17" s="6">
        <v>2009</v>
      </c>
      <c r="B17" s="7">
        <f>AVERAGEIF('Dolar Bazında'!$B$2:$B$294,Data!A17,'Dolar Bazında'!$C$2:$C$294)</f>
        <v>345.97099369968646</v>
      </c>
      <c r="C17" s="7">
        <f>_xlfn.MAXIFS('Dolar Bazında'!$C$2:$C$294,'Dolar Bazında'!$B$2:$B$294,Data!A17)</f>
        <v>371.47712596016584</v>
      </c>
      <c r="D17" s="7">
        <f>_xlfn.MINIFS('Dolar Bazında'!$C$2:$C$294,'Dolar Bazında'!$B$2:$B$294,Data!A17)</f>
        <v>310.05823186871362</v>
      </c>
      <c r="E17" s="7">
        <f t="shared" si="3"/>
        <v>61.418894091452216</v>
      </c>
      <c r="F17" t="e">
        <f t="shared" si="4"/>
        <v>#N/A</v>
      </c>
      <c r="G17" t="e">
        <f t="shared" si="5"/>
        <v>#N/A</v>
      </c>
      <c r="H17" s="8" t="e">
        <f t="shared" si="0"/>
        <v>#N/A</v>
      </c>
      <c r="I17" s="8">
        <f t="shared" si="1"/>
        <v>345.97099369968646</v>
      </c>
      <c r="J17" s="10">
        <f t="shared" si="2"/>
        <v>-8.9484884859358169E-2</v>
      </c>
    </row>
    <row r="18" spans="1:10" x14ac:dyDescent="0.25">
      <c r="A18" s="6">
        <v>2008</v>
      </c>
      <c r="B18" s="7">
        <f>AVERAGEIF('Dolar Bazında'!$B$2:$B$294,Data!A18,'Dolar Bazında'!$C$2:$C$294)</f>
        <v>379.97281752565567</v>
      </c>
      <c r="C18" s="7">
        <f>_xlfn.MAXIFS('Dolar Bazında'!$C$2:$C$294,'Dolar Bazında'!$B$2:$B$294,Data!A18)</f>
        <v>433.24724517906338</v>
      </c>
      <c r="D18" s="7">
        <f>_xlfn.MINIFS('Dolar Bazında'!$C$2:$C$294,'Dolar Bazında'!$B$2:$B$294,Data!A18)</f>
        <v>321.53079478660874</v>
      </c>
      <c r="E18" s="7">
        <f t="shared" si="3"/>
        <v>111.71645039245465</v>
      </c>
      <c r="F18" t="e">
        <f t="shared" si="4"/>
        <v>#N/A</v>
      </c>
      <c r="G18" t="e">
        <f t="shared" si="5"/>
        <v>#N/A</v>
      </c>
      <c r="H18" s="8">
        <f t="shared" si="0"/>
        <v>379.97281752565567</v>
      </c>
      <c r="I18" s="8" t="e">
        <f t="shared" si="1"/>
        <v>#N/A</v>
      </c>
      <c r="J18" s="10">
        <f t="shared" si="2"/>
        <v>0.18786771551567605</v>
      </c>
    </row>
    <row r="19" spans="1:10" x14ac:dyDescent="0.25">
      <c r="A19" s="6">
        <v>2007</v>
      </c>
      <c r="B19" s="7">
        <f>AVERAGEIF('Dolar Bazında'!$B$2:$B$294,Data!A19,'Dolar Bazında'!$C$2:$C$294)</f>
        <v>319.87805760063293</v>
      </c>
      <c r="C19" s="7">
        <f>_xlfn.MAXIFS('Dolar Bazında'!$C$2:$C$294,'Dolar Bazında'!$B$2:$B$294,Data!A19)</f>
        <v>359.81629324405526</v>
      </c>
      <c r="D19" s="7">
        <f>_xlfn.MINIFS('Dolar Bazında'!$C$2:$C$294,'Dolar Bazında'!$B$2:$B$294,Data!A19)</f>
        <v>285.23000707714078</v>
      </c>
      <c r="E19" s="7">
        <f t="shared" si="3"/>
        <v>74.586286166914476</v>
      </c>
      <c r="F19" t="e">
        <f t="shared" si="4"/>
        <v>#N/A</v>
      </c>
      <c r="G19" t="e">
        <f t="shared" si="5"/>
        <v>#N/A</v>
      </c>
      <c r="H19" s="8">
        <f t="shared" si="0"/>
        <v>319.87805760063293</v>
      </c>
      <c r="I19" s="8" t="e">
        <f t="shared" si="1"/>
        <v>#N/A</v>
      </c>
      <c r="J19" s="10">
        <f t="shared" si="2"/>
        <v>0.20457644039748318</v>
      </c>
    </row>
    <row r="20" spans="1:10" x14ac:dyDescent="0.25">
      <c r="A20" s="6">
        <v>2006</v>
      </c>
      <c r="B20" s="7">
        <f>AVERAGEIF('Dolar Bazında'!$B$2:$B$294,Data!A20,'Dolar Bazında'!$C$2:$C$294)</f>
        <v>265.5523110638627</v>
      </c>
      <c r="C20" s="7">
        <f>_xlfn.MAXIFS('Dolar Bazında'!$C$2:$C$294,'Dolar Bazında'!$B$2:$B$294,Data!A20)</f>
        <v>289.54337899543378</v>
      </c>
      <c r="D20" s="7">
        <f>_xlfn.MINIFS('Dolar Bazında'!$C$2:$C$294,'Dolar Bazında'!$B$2:$B$294,Data!A20)</f>
        <v>240.41706161137438</v>
      </c>
      <c r="E20" s="7">
        <f t="shared" si="3"/>
        <v>49.126317384059405</v>
      </c>
      <c r="F20" t="e">
        <f t="shared" si="4"/>
        <v>#N/A</v>
      </c>
      <c r="G20" t="e">
        <f t="shared" si="5"/>
        <v>#N/A</v>
      </c>
      <c r="H20" s="8">
        <f t="shared" si="0"/>
        <v>265.5523110638627</v>
      </c>
      <c r="I20" s="8" t="e">
        <f t="shared" si="1"/>
        <v>#N/A</v>
      </c>
      <c r="J20" s="10">
        <f t="shared" si="2"/>
        <v>1.9276787436713804E-2</v>
      </c>
    </row>
    <row r="21" spans="1:10" x14ac:dyDescent="0.25">
      <c r="A21" s="6">
        <v>2005</v>
      </c>
      <c r="B21" s="7">
        <f>AVERAGEIF('Dolar Bazında'!$B$2:$B$294,Data!A21,'Dolar Bazında'!$C$2:$C$294)</f>
        <v>260.53012718132823</v>
      </c>
      <c r="C21" s="7">
        <f>_xlfn.MAXIFS('Dolar Bazında'!$C$2:$C$294,'Dolar Bazında'!$B$2:$B$294,Data!A21)</f>
        <v>272.91504286827745</v>
      </c>
      <c r="D21" s="7">
        <f>_xlfn.MINIFS('Dolar Bazında'!$C$2:$C$294,'Dolar Bazında'!$B$2:$B$294,Data!A21)</f>
        <v>251.63492633848364</v>
      </c>
      <c r="E21" s="7">
        <f t="shared" si="3"/>
        <v>21.280116529793816</v>
      </c>
      <c r="F21" t="e">
        <f t="shared" si="4"/>
        <v>#N/A</v>
      </c>
      <c r="G21" t="e">
        <f t="shared" si="5"/>
        <v>#N/A</v>
      </c>
      <c r="H21" s="8">
        <f t="shared" si="0"/>
        <v>260.53012718132823</v>
      </c>
      <c r="I21" s="8" t="e">
        <f t="shared" si="1"/>
        <v>#N/A</v>
      </c>
      <c r="J21" s="10">
        <f t="shared" si="2"/>
        <v>0.19290764179360939</v>
      </c>
    </row>
    <row r="22" spans="1:10" x14ac:dyDescent="0.25">
      <c r="A22" s="6">
        <v>2004</v>
      </c>
      <c r="B22" s="7">
        <f>AVERAGEIF('Dolar Bazında'!$B$2:$B$294,Data!A22,'Dolar Bazında'!$C$2:$C$294)</f>
        <v>218.39924404340749</v>
      </c>
      <c r="C22" s="7">
        <f>_xlfn.MAXIFS('Dolar Bazında'!$C$2:$C$294,'Dolar Bazında'!$B$2:$B$294,Data!A22)</f>
        <v>235.9881349647757</v>
      </c>
      <c r="D22" s="7">
        <f>_xlfn.MINIFS('Dolar Bazında'!$C$2:$C$294,'Dolar Bazında'!$B$2:$B$294,Data!A22)</f>
        <v>203.47767707284322</v>
      </c>
      <c r="E22" s="7">
        <f t="shared" si="3"/>
        <v>32.510457891932475</v>
      </c>
      <c r="F22" t="e">
        <f t="shared" si="4"/>
        <v>#N/A</v>
      </c>
      <c r="G22" t="e">
        <f t="shared" si="5"/>
        <v>#N/A</v>
      </c>
      <c r="H22" s="8">
        <f t="shared" si="0"/>
        <v>218.39924404340749</v>
      </c>
      <c r="I22" s="8" t="e">
        <f t="shared" si="1"/>
        <v>#N/A</v>
      </c>
      <c r="J22" s="10">
        <f t="shared" si="2"/>
        <v>0.43824905164155503</v>
      </c>
    </row>
    <row r="23" spans="1:10" x14ac:dyDescent="0.25">
      <c r="A23" s="6">
        <v>2003</v>
      </c>
      <c r="B23" s="7">
        <f>AVERAGEIF('Dolar Bazında'!$B$2:$B$294,Data!A23,'Dolar Bazında'!$C$2:$C$294)</f>
        <v>151.85078258465464</v>
      </c>
      <c r="C23" s="7">
        <f>_xlfn.MAXIFS('Dolar Bazında'!$C$2:$C$294,'Dolar Bazında'!$B$2:$B$294,Data!A23)</f>
        <v>162.60613037847173</v>
      </c>
      <c r="D23" s="7">
        <f>_xlfn.MINIFS('Dolar Bazında'!$C$2:$C$294,'Dolar Bazında'!$B$2:$B$294,Data!A23)</f>
        <v>131.73418828329935</v>
      </c>
      <c r="E23" s="7">
        <f t="shared" si="3"/>
        <v>30.871942095172386</v>
      </c>
      <c r="F23" t="e">
        <f t="shared" si="4"/>
        <v>#N/A</v>
      </c>
      <c r="G23" t="e">
        <f t="shared" si="5"/>
        <v>#N/A</v>
      </c>
      <c r="H23" s="8">
        <f t="shared" si="0"/>
        <v>151.85078258465464</v>
      </c>
      <c r="I23" s="8" t="e">
        <f t="shared" si="1"/>
        <v>#N/A</v>
      </c>
      <c r="J23" s="10">
        <f t="shared" si="2"/>
        <v>0.3237007218651437</v>
      </c>
    </row>
    <row r="24" spans="1:10" x14ac:dyDescent="0.25">
      <c r="A24" s="6">
        <v>2002</v>
      </c>
      <c r="B24" s="7">
        <f>AVERAGEIF('Dolar Bazında'!$B$2:$B$294,Data!A24,'Dolar Bazında'!$C$2:$C$294)</f>
        <v>114.71685410180272</v>
      </c>
      <c r="C24" s="7">
        <f>_xlfn.MAXIFS('Dolar Bazında'!$C$2:$C$294,'Dolar Bazında'!$B$2:$B$294,Data!A24)</f>
        <v>125.14154552410101</v>
      </c>
      <c r="D24" s="7">
        <f>_xlfn.MINIFS('Dolar Bazında'!$C$2:$C$294,'Dolar Bazında'!$B$2:$B$294,Data!A24)</f>
        <v>103.35545023696683</v>
      </c>
      <c r="E24" s="7">
        <f t="shared" si="3"/>
        <v>21.786095287134174</v>
      </c>
      <c r="F24" t="e">
        <f t="shared" si="4"/>
        <v>#N/A</v>
      </c>
      <c r="G24" t="e">
        <f t="shared" si="5"/>
        <v>#N/A</v>
      </c>
      <c r="H24" s="8">
        <f t="shared" si="0"/>
        <v>114.71685410180272</v>
      </c>
      <c r="I24" s="8" t="e">
        <f t="shared" si="1"/>
        <v>#N/A</v>
      </c>
      <c r="J24" s="10">
        <f t="shared" si="2"/>
        <v>0.2434046300865681</v>
      </c>
    </row>
    <row r="25" spans="1:10" x14ac:dyDescent="0.25">
      <c r="A25" s="6">
        <v>2001</v>
      </c>
      <c r="B25" s="7">
        <f>AVERAGEIF('Dolar Bazında'!$B$2:$B$294,Data!A25,'Dolar Bazında'!$C$2:$C$294)</f>
        <v>92.260275799211016</v>
      </c>
      <c r="C25" s="7">
        <f>_xlfn.MAXIFS('Dolar Bazında'!$C$2:$C$294,'Dolar Bazında'!$B$2:$B$294,Data!A25)</f>
        <v>151.614336492891</v>
      </c>
      <c r="D25" s="7">
        <f>_xlfn.MINIFS('Dolar Bazında'!$C$2:$C$294,'Dolar Bazında'!$B$2:$B$294,Data!A25)</f>
        <v>76.482003129890458</v>
      </c>
      <c r="E25" s="7">
        <f t="shared" si="3"/>
        <v>75.132333363000541</v>
      </c>
      <c r="F25" t="e">
        <f t="shared" si="4"/>
        <v>#N/A</v>
      </c>
      <c r="G25">
        <f t="shared" si="5"/>
        <v>92.260275799211016</v>
      </c>
      <c r="H25" s="8" t="e">
        <f>IF(B25&gt;B26,B25,NA())</f>
        <v>#N/A</v>
      </c>
      <c r="I25" s="8">
        <f>IF(B25&lt;B26,B25,NA())</f>
        <v>92.260275799211016</v>
      </c>
      <c r="J25" s="10">
        <f>(B25-B26)/B26</f>
        <v>-0.31140503640818162</v>
      </c>
    </row>
    <row r="26" spans="1:10" x14ac:dyDescent="0.25">
      <c r="A26" s="6">
        <v>2000</v>
      </c>
      <c r="B26" s="7">
        <f>AVERAGEIF('Dolar Bazında'!$B$2:$B$294,Data!A26,'Dolar Bazında'!$C$2:$C$294)</f>
        <v>133.98337292211241</v>
      </c>
      <c r="C26" s="7">
        <f>_xlfn.MAXIFS('Dolar Bazında'!$C$2:$C$294,'Dolar Bazında'!$B$2:$B$294,Data!A26)</f>
        <v>147.25745935322496</v>
      </c>
      <c r="D26" s="7">
        <f>_xlfn.MINIFS('Dolar Bazında'!$C$2:$C$294,'Dolar Bazında'!$B$2:$B$294,Data!A26)</f>
        <v>127.31800205068113</v>
      </c>
      <c r="E26" s="7">
        <f t="shared" si="3"/>
        <v>19.939457302543829</v>
      </c>
      <c r="F26" t="e">
        <f t="shared" si="4"/>
        <v>#N/A</v>
      </c>
      <c r="G26" t="e">
        <f t="shared" si="5"/>
        <v>#N/A</v>
      </c>
      <c r="H26" s="8">
        <v>0</v>
      </c>
      <c r="I26" s="8" t="e">
        <f>NA()</f>
        <v>#N/A</v>
      </c>
      <c r="J26" s="10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2D38-64ED-462A-85A6-8881756B229E}">
  <dimension ref="A1:C294"/>
  <sheetViews>
    <sheetView workbookViewId="0">
      <selection activeCell="B2" sqref="B2:B294"/>
    </sheetView>
  </sheetViews>
  <sheetFormatPr defaultRowHeight="15" x14ac:dyDescent="0.25"/>
  <cols>
    <col min="2" max="2" width="10.140625" bestFit="1" customWidth="1"/>
    <col min="3" max="3" width="24.28515625" bestFit="1" customWidth="1"/>
  </cols>
  <sheetData>
    <row r="1" spans="1:3" x14ac:dyDescent="0.25">
      <c r="A1" s="11" t="s">
        <v>2</v>
      </c>
      <c r="B1" s="11" t="s">
        <v>4</v>
      </c>
      <c r="C1" s="11" t="s">
        <v>12</v>
      </c>
    </row>
    <row r="2" spans="1:3" x14ac:dyDescent="0.25">
      <c r="A2" s="4">
        <v>45413</v>
      </c>
      <c r="B2" s="9">
        <f>YEAR(A2)</f>
        <v>2024</v>
      </c>
      <c r="C2" s="8">
        <f>_xlfn.XLOOKUP(A2,'Asgari Ücretler'!$A$2:$A$43,'Asgari Ücretler'!$B$2:$B$43,,-1)/_xlfn.XLOOKUP(A2,'USD-TRY'!$A$2:$A$294,'USD-TRY'!$B$2:$B$294)</f>
        <v>528.47524850956427</v>
      </c>
    </row>
    <row r="3" spans="1:3" x14ac:dyDescent="0.25">
      <c r="A3" s="4">
        <v>45383</v>
      </c>
      <c r="B3" s="9">
        <f t="shared" ref="B3:B66" si="0">YEAR(A3)</f>
        <v>2024</v>
      </c>
      <c r="C3" s="8">
        <f>_xlfn.XLOOKUP(A3,'Asgari Ücretler'!$A$2:$A$43,'Asgari Ücretler'!$B$2:$B$43,,-1)/_xlfn.XLOOKUP(A3,'USD-TRY'!$A$2:$A$294,'USD-TRY'!$B$2:$B$294)</f>
        <v>524.51996643467101</v>
      </c>
    </row>
    <row r="4" spans="1:3" x14ac:dyDescent="0.25">
      <c r="A4" s="4">
        <v>45352</v>
      </c>
      <c r="B4" s="9">
        <f t="shared" si="0"/>
        <v>2024</v>
      </c>
      <c r="C4" s="8">
        <f>_xlfn.XLOOKUP(A4,'Asgari Ücretler'!$A$2:$A$43,'Asgari Ücretler'!$B$2:$B$43,,-1)/_xlfn.XLOOKUP(A4,'USD-TRY'!$A$2:$A$294,'USD-TRY'!$B$2:$B$294)</f>
        <v>524.30968872003314</v>
      </c>
    </row>
    <row r="5" spans="1:3" x14ac:dyDescent="0.25">
      <c r="A5" s="4">
        <v>45323</v>
      </c>
      <c r="B5" s="9">
        <f t="shared" si="0"/>
        <v>2024</v>
      </c>
      <c r="C5" s="8">
        <f>_xlfn.XLOOKUP(A5,'Asgari Ücretler'!$A$2:$A$43,'Asgari Ücretler'!$B$2:$B$43,,-1)/_xlfn.XLOOKUP(A5,'USD-TRY'!$A$2:$A$294,'USD-TRY'!$B$2:$B$294)</f>
        <v>543.27993839291128</v>
      </c>
    </row>
    <row r="6" spans="1:3" x14ac:dyDescent="0.25">
      <c r="A6" s="4">
        <v>45292</v>
      </c>
      <c r="B6" s="9">
        <f t="shared" si="0"/>
        <v>2024</v>
      </c>
      <c r="C6" s="8">
        <f>_xlfn.XLOOKUP(A6,'Asgari Ücretler'!$A$2:$A$43,'Asgari Ücretler'!$B$2:$B$43,,-1)/_xlfn.XLOOKUP(A6,'USD-TRY'!$A$2:$A$294,'USD-TRY'!$B$2:$B$294)</f>
        <v>559.92464959426707</v>
      </c>
    </row>
    <row r="7" spans="1:3" x14ac:dyDescent="0.25">
      <c r="A7" s="4">
        <v>45261</v>
      </c>
      <c r="B7" s="9">
        <f t="shared" si="0"/>
        <v>2023</v>
      </c>
      <c r="C7" s="8">
        <f>_xlfn.XLOOKUP(A7,'Asgari Ücretler'!$A$2:$A$43,'Asgari Ücretler'!$B$2:$B$43,,-1)/_xlfn.XLOOKUP(A7,'USD-TRY'!$A$2:$A$294,'USD-TRY'!$B$2:$B$294)</f>
        <v>386.81267980242086</v>
      </c>
    </row>
    <row r="8" spans="1:3" x14ac:dyDescent="0.25">
      <c r="A8" s="4">
        <v>45231</v>
      </c>
      <c r="B8" s="9">
        <f t="shared" si="0"/>
        <v>2023</v>
      </c>
      <c r="C8" s="8">
        <f>_xlfn.XLOOKUP(A8,'Asgari Ücretler'!$A$2:$A$43,'Asgari Ücretler'!$B$2:$B$43,,-1)/_xlfn.XLOOKUP(A8,'USD-TRY'!$A$2:$A$294,'USD-TRY'!$B$2:$B$294)</f>
        <v>394.68309737270243</v>
      </c>
    </row>
    <row r="9" spans="1:3" x14ac:dyDescent="0.25">
      <c r="A9" s="4">
        <v>45200</v>
      </c>
      <c r="B9" s="9">
        <f t="shared" si="0"/>
        <v>2023</v>
      </c>
      <c r="C9" s="8">
        <f>_xlfn.XLOOKUP(A9,'Asgari Ücretler'!$A$2:$A$43,'Asgari Ücretler'!$B$2:$B$43,,-1)/_xlfn.XLOOKUP(A9,'USD-TRY'!$A$2:$A$294,'USD-TRY'!$B$2:$B$294)</f>
        <v>402.79362567252969</v>
      </c>
    </row>
    <row r="10" spans="1:3" x14ac:dyDescent="0.25">
      <c r="A10" s="4">
        <v>45170</v>
      </c>
      <c r="B10" s="9">
        <f t="shared" si="0"/>
        <v>2023</v>
      </c>
      <c r="C10" s="8">
        <f>_xlfn.XLOOKUP(A10,'Asgari Ücretler'!$A$2:$A$43,'Asgari Ücretler'!$B$2:$B$43,,-1)/_xlfn.XLOOKUP(A10,'USD-TRY'!$A$2:$A$294,'USD-TRY'!$B$2:$B$294)</f>
        <v>416.02358512940077</v>
      </c>
    </row>
    <row r="11" spans="1:3" x14ac:dyDescent="0.25">
      <c r="A11" s="4">
        <v>45139</v>
      </c>
      <c r="B11" s="9">
        <f t="shared" si="0"/>
        <v>2023</v>
      </c>
      <c r="C11" s="8">
        <f>_xlfn.XLOOKUP(A11,'Asgari Ücretler'!$A$2:$A$43,'Asgari Ücretler'!$B$2:$B$43,,-1)/_xlfn.XLOOKUP(A11,'USD-TRY'!$A$2:$A$294,'USD-TRY'!$B$2:$B$294)</f>
        <v>427.16758891207513</v>
      </c>
    </row>
    <row r="12" spans="1:3" x14ac:dyDescent="0.25">
      <c r="A12" s="4">
        <v>45108</v>
      </c>
      <c r="B12" s="9">
        <f t="shared" si="0"/>
        <v>2023</v>
      </c>
      <c r="C12" s="8">
        <f>_xlfn.XLOOKUP(A12,'Asgari Ücretler'!$A$2:$A$43,'Asgari Ücretler'!$B$2:$B$43,,-1)/_xlfn.XLOOKUP(A12,'USD-TRY'!$A$2:$A$294,'USD-TRY'!$B$2:$B$294)</f>
        <v>423.39555661179583</v>
      </c>
    </row>
    <row r="13" spans="1:3" x14ac:dyDescent="0.25">
      <c r="A13" s="4">
        <v>45078</v>
      </c>
      <c r="B13" s="9">
        <f t="shared" si="0"/>
        <v>2023</v>
      </c>
      <c r="C13" s="8">
        <f>_xlfn.XLOOKUP(A13,'Asgari Ücretler'!$A$2:$A$43,'Asgari Ücretler'!$B$2:$B$43,,-1)/_xlfn.XLOOKUP(A13,'USD-TRY'!$A$2:$A$294,'USD-TRY'!$B$2:$B$294)</f>
        <v>326.54283312412906</v>
      </c>
    </row>
    <row r="14" spans="1:3" x14ac:dyDescent="0.25">
      <c r="A14" s="4">
        <v>45047</v>
      </c>
      <c r="B14" s="9">
        <f t="shared" si="0"/>
        <v>2023</v>
      </c>
      <c r="C14" s="8">
        <f>_xlfn.XLOOKUP(A14,'Asgari Ücretler'!$A$2:$A$43,'Asgari Ücretler'!$B$2:$B$43,,-1)/_xlfn.XLOOKUP(A14,'USD-TRY'!$A$2:$A$294,'USD-TRY'!$B$2:$B$294)</f>
        <v>408.99256709328154</v>
      </c>
    </row>
    <row r="15" spans="1:3" x14ac:dyDescent="0.25">
      <c r="A15" s="4">
        <v>45017</v>
      </c>
      <c r="B15" s="9">
        <f t="shared" si="0"/>
        <v>2023</v>
      </c>
      <c r="C15" s="8">
        <f>_xlfn.XLOOKUP(A15,'Asgari Ücretler'!$A$2:$A$43,'Asgari Ücretler'!$B$2:$B$43,,-1)/_xlfn.XLOOKUP(A15,'USD-TRY'!$A$2:$A$294,'USD-TRY'!$B$2:$B$294)</f>
        <v>437.3001593584537</v>
      </c>
    </row>
    <row r="16" spans="1:3" x14ac:dyDescent="0.25">
      <c r="A16" s="4">
        <v>44986</v>
      </c>
      <c r="B16" s="9">
        <f t="shared" si="0"/>
        <v>2023</v>
      </c>
      <c r="C16" s="8">
        <f>_xlfn.XLOOKUP(A16,'Asgari Ücretler'!$A$2:$A$43,'Asgari Ücretler'!$B$2:$B$43,,-1)/_xlfn.XLOOKUP(A16,'USD-TRY'!$A$2:$A$294,'USD-TRY'!$B$2:$B$294)</f>
        <v>443.54069230889547</v>
      </c>
    </row>
    <row r="17" spans="1:3" x14ac:dyDescent="0.25">
      <c r="A17" s="4">
        <v>44958</v>
      </c>
      <c r="B17" s="9">
        <f t="shared" si="0"/>
        <v>2023</v>
      </c>
      <c r="C17" s="8">
        <f>_xlfn.XLOOKUP(A17,'Asgari Ücretler'!$A$2:$A$43,'Asgari Ücretler'!$B$2:$B$43,,-1)/_xlfn.XLOOKUP(A17,'USD-TRY'!$A$2:$A$294,'USD-TRY'!$B$2:$B$294)</f>
        <v>450.39311714096624</v>
      </c>
    </row>
    <row r="18" spans="1:3" x14ac:dyDescent="0.25">
      <c r="A18" s="4">
        <v>44927</v>
      </c>
      <c r="B18" s="9">
        <f t="shared" si="0"/>
        <v>2023</v>
      </c>
      <c r="C18" s="8">
        <f>_xlfn.XLOOKUP(A18,'Asgari Ücretler'!$A$2:$A$43,'Asgari Ücretler'!$B$2:$B$43,,-1)/_xlfn.XLOOKUP(A18,'USD-TRY'!$A$2:$A$294,'USD-TRY'!$B$2:$B$294)</f>
        <v>452.21274220556575</v>
      </c>
    </row>
    <row r="19" spans="1:3" x14ac:dyDescent="0.25">
      <c r="A19" s="4">
        <v>44896</v>
      </c>
      <c r="B19" s="9">
        <f t="shared" si="0"/>
        <v>2022</v>
      </c>
      <c r="C19" s="8">
        <f>_xlfn.XLOOKUP(A19,'Asgari Ücretler'!$A$2:$A$43,'Asgari Ücretler'!$B$2:$B$43,,-1)/_xlfn.XLOOKUP(A19,'USD-TRY'!$A$2:$A$294,'USD-TRY'!$B$2:$B$294)</f>
        <v>294.28586715176164</v>
      </c>
    </row>
    <row r="20" spans="1:3" x14ac:dyDescent="0.25">
      <c r="A20" s="4">
        <v>44866</v>
      </c>
      <c r="B20" s="9">
        <f t="shared" si="0"/>
        <v>2022</v>
      </c>
      <c r="C20" s="8">
        <f>_xlfn.XLOOKUP(A20,'Asgari Ücretler'!$A$2:$A$43,'Asgari Ücretler'!$B$2:$B$43,,-1)/_xlfn.XLOOKUP(A20,'USD-TRY'!$A$2:$A$294,'USD-TRY'!$B$2:$B$294)</f>
        <v>295.52549148134813</v>
      </c>
    </row>
    <row r="21" spans="1:3" x14ac:dyDescent="0.25">
      <c r="A21" s="4">
        <v>44835</v>
      </c>
      <c r="B21" s="9">
        <f t="shared" si="0"/>
        <v>2022</v>
      </c>
      <c r="C21" s="8">
        <f>_xlfn.XLOOKUP(A21,'Asgari Ücretler'!$A$2:$A$43,'Asgari Ücretler'!$B$2:$B$43,,-1)/_xlfn.XLOOKUP(A21,'USD-TRY'!$A$2:$A$294,'USD-TRY'!$B$2:$B$294)</f>
        <v>295.47786474421304</v>
      </c>
    </row>
    <row r="22" spans="1:3" x14ac:dyDescent="0.25">
      <c r="A22" s="4">
        <v>44805</v>
      </c>
      <c r="B22" s="9">
        <f t="shared" si="0"/>
        <v>2022</v>
      </c>
      <c r="C22" s="8">
        <f>_xlfn.XLOOKUP(A22,'Asgari Ücretler'!$A$2:$A$43,'Asgari Ücretler'!$B$2:$B$43,,-1)/_xlfn.XLOOKUP(A22,'USD-TRY'!$A$2:$A$294,'USD-TRY'!$B$2:$B$294)</f>
        <v>297.27765046696646</v>
      </c>
    </row>
    <row r="23" spans="1:3" x14ac:dyDescent="0.25">
      <c r="A23" s="4">
        <v>44774</v>
      </c>
      <c r="B23" s="9">
        <f t="shared" si="0"/>
        <v>2022</v>
      </c>
      <c r="C23" s="8">
        <f>_xlfn.XLOOKUP(A23,'Asgari Ücretler'!$A$2:$A$43,'Asgari Ücretler'!$B$2:$B$43,,-1)/_xlfn.XLOOKUP(A23,'USD-TRY'!$A$2:$A$294,'USD-TRY'!$B$2:$B$294)</f>
        <v>302.25356911274991</v>
      </c>
    </row>
    <row r="24" spans="1:3" x14ac:dyDescent="0.25">
      <c r="A24" s="4">
        <v>44743</v>
      </c>
      <c r="B24" s="9">
        <f t="shared" si="0"/>
        <v>2022</v>
      </c>
      <c r="C24" s="8">
        <f>_xlfn.XLOOKUP(A24,'Asgari Ücretler'!$A$2:$A$43,'Asgari Ücretler'!$B$2:$B$43,,-1)/_xlfn.XLOOKUP(A24,'USD-TRY'!$A$2:$A$294,'USD-TRY'!$B$2:$B$294)</f>
        <v>307.02826713108715</v>
      </c>
    </row>
    <row r="25" spans="1:3" x14ac:dyDescent="0.25">
      <c r="A25" s="4">
        <v>44713</v>
      </c>
      <c r="B25" s="9">
        <f t="shared" si="0"/>
        <v>2022</v>
      </c>
      <c r="C25" s="8">
        <f>_xlfn.XLOOKUP(A25,'Asgari Ücretler'!$A$2:$A$43,'Asgari Ücretler'!$B$2:$B$43,,-1)/_xlfn.XLOOKUP(A25,'USD-TRY'!$A$2:$A$294,'USD-TRY'!$B$2:$B$294)</f>
        <v>254.69461077844309</v>
      </c>
    </row>
    <row r="26" spans="1:3" x14ac:dyDescent="0.25">
      <c r="A26" s="4">
        <v>44682</v>
      </c>
      <c r="B26" s="9">
        <f t="shared" si="0"/>
        <v>2022</v>
      </c>
      <c r="C26" s="8">
        <f>_xlfn.XLOOKUP(A26,'Asgari Ücretler'!$A$2:$A$43,'Asgari Ücretler'!$B$2:$B$43,,-1)/_xlfn.XLOOKUP(A26,'USD-TRY'!$A$2:$A$294,'USD-TRY'!$B$2:$B$294)</f>
        <v>259.29832048038526</v>
      </c>
    </row>
    <row r="27" spans="1:3" x14ac:dyDescent="0.25">
      <c r="A27" s="4">
        <v>44652</v>
      </c>
      <c r="B27" s="9">
        <f t="shared" si="0"/>
        <v>2022</v>
      </c>
      <c r="C27" s="8">
        <f>_xlfn.XLOOKUP(A27,'Asgari Ücretler'!$A$2:$A$43,'Asgari Ücretler'!$B$2:$B$43,,-1)/_xlfn.XLOOKUP(A27,'USD-TRY'!$A$2:$A$294,'USD-TRY'!$B$2:$B$294)</f>
        <v>286.39145687025729</v>
      </c>
    </row>
    <row r="28" spans="1:3" x14ac:dyDescent="0.25">
      <c r="A28" s="4">
        <v>44621</v>
      </c>
      <c r="B28" s="9">
        <f t="shared" si="0"/>
        <v>2022</v>
      </c>
      <c r="C28" s="8">
        <f>_xlfn.XLOOKUP(A28,'Asgari Ücretler'!$A$2:$A$43,'Asgari Ücretler'!$B$2:$B$43,,-1)/_xlfn.XLOOKUP(A28,'USD-TRY'!$A$2:$A$294,'USD-TRY'!$B$2:$B$294)</f>
        <v>289.86159098808088</v>
      </c>
    </row>
    <row r="29" spans="1:3" x14ac:dyDescent="0.25">
      <c r="A29" s="4">
        <v>44593</v>
      </c>
      <c r="B29" s="9">
        <f t="shared" si="0"/>
        <v>2022</v>
      </c>
      <c r="C29" s="8">
        <f>_xlfn.XLOOKUP(A29,'Asgari Ücretler'!$A$2:$A$43,'Asgari Ücretler'!$B$2:$B$43,,-1)/_xlfn.XLOOKUP(A29,'USD-TRY'!$A$2:$A$294,'USD-TRY'!$B$2:$B$294)</f>
        <v>307.13573935271432</v>
      </c>
    </row>
    <row r="30" spans="1:3" x14ac:dyDescent="0.25">
      <c r="A30" s="4">
        <v>44562</v>
      </c>
      <c r="B30" s="9">
        <f t="shared" si="0"/>
        <v>2022</v>
      </c>
      <c r="C30" s="8">
        <f>_xlfn.XLOOKUP(A30,'Asgari Ücretler'!$A$2:$A$43,'Asgari Ücretler'!$B$2:$B$43,,-1)/_xlfn.XLOOKUP(A30,'USD-TRY'!$A$2:$A$294,'USD-TRY'!$B$2:$B$294)</f>
        <v>319.30274981420172</v>
      </c>
    </row>
    <row r="31" spans="1:3" x14ac:dyDescent="0.25">
      <c r="A31" s="4">
        <v>44531</v>
      </c>
      <c r="B31" s="9">
        <f t="shared" si="0"/>
        <v>2021</v>
      </c>
      <c r="C31" s="8">
        <f>_xlfn.XLOOKUP(A31,'Asgari Ücretler'!$A$2:$A$43,'Asgari Ücretler'!$B$2:$B$43,,-1)/_xlfn.XLOOKUP(A31,'USD-TRY'!$A$2:$A$294,'USD-TRY'!$B$2:$B$294)</f>
        <v>212.06957383399271</v>
      </c>
    </row>
    <row r="32" spans="1:3" x14ac:dyDescent="0.25">
      <c r="A32" s="4">
        <v>44501</v>
      </c>
      <c r="B32" s="9">
        <f t="shared" si="0"/>
        <v>2021</v>
      </c>
      <c r="C32" s="8">
        <f>_xlfn.XLOOKUP(A32,'Asgari Ücretler'!$A$2:$A$43,'Asgari Ücretler'!$B$2:$B$43,,-1)/_xlfn.XLOOKUP(A32,'USD-TRY'!$A$2:$A$294,'USD-TRY'!$B$2:$B$294)</f>
        <v>209.59772076390024</v>
      </c>
    </row>
    <row r="33" spans="1:3" x14ac:dyDescent="0.25">
      <c r="A33" s="4">
        <v>44470</v>
      </c>
      <c r="B33" s="9">
        <f t="shared" si="0"/>
        <v>2021</v>
      </c>
      <c r="C33" s="8">
        <f>_xlfn.XLOOKUP(A33,'Asgari Ücretler'!$A$2:$A$43,'Asgari Ücretler'!$B$2:$B$43,,-1)/_xlfn.XLOOKUP(A33,'USD-TRY'!$A$2:$A$294,'USD-TRY'!$B$2:$B$294)</f>
        <v>294.02581182348041</v>
      </c>
    </row>
    <row r="34" spans="1:3" x14ac:dyDescent="0.25">
      <c r="A34" s="4">
        <v>44440</v>
      </c>
      <c r="B34" s="9">
        <f t="shared" si="0"/>
        <v>2021</v>
      </c>
      <c r="C34" s="8">
        <f>_xlfn.XLOOKUP(A34,'Asgari Ücretler'!$A$2:$A$43,'Asgari Ücretler'!$B$2:$B$43,,-1)/_xlfn.XLOOKUP(A34,'USD-TRY'!$A$2:$A$294,'USD-TRY'!$B$2:$B$294)</f>
        <v>317.72989022854057</v>
      </c>
    </row>
    <row r="35" spans="1:3" x14ac:dyDescent="0.25">
      <c r="A35" s="4">
        <v>44409</v>
      </c>
      <c r="B35" s="9">
        <f t="shared" si="0"/>
        <v>2021</v>
      </c>
      <c r="C35" s="8">
        <f>_xlfn.XLOOKUP(A35,'Asgari Ücretler'!$A$2:$A$43,'Asgari Ücretler'!$B$2:$B$43,,-1)/_xlfn.XLOOKUP(A35,'USD-TRY'!$A$2:$A$294,'USD-TRY'!$B$2:$B$294)</f>
        <v>339.69025058919726</v>
      </c>
    </row>
    <row r="36" spans="1:3" x14ac:dyDescent="0.25">
      <c r="A36" s="4">
        <v>44378</v>
      </c>
      <c r="B36" s="9">
        <f t="shared" si="0"/>
        <v>2021</v>
      </c>
      <c r="C36" s="8">
        <f>_xlfn.XLOOKUP(A36,'Asgari Ücretler'!$A$2:$A$43,'Asgari Ücretler'!$B$2:$B$43,,-1)/_xlfn.XLOOKUP(A36,'USD-TRY'!$A$2:$A$294,'USD-TRY'!$B$2:$B$294)</f>
        <v>334.16134374260702</v>
      </c>
    </row>
    <row r="37" spans="1:3" x14ac:dyDescent="0.25">
      <c r="A37" s="4">
        <v>44348</v>
      </c>
      <c r="B37" s="9">
        <f t="shared" si="0"/>
        <v>2021</v>
      </c>
      <c r="C37" s="8">
        <f>_xlfn.XLOOKUP(A37,'Asgari Ücretler'!$A$2:$A$43,'Asgari Ücretler'!$B$2:$B$43,,-1)/_xlfn.XLOOKUP(A37,'USD-TRY'!$A$2:$A$294,'USD-TRY'!$B$2:$B$294)</f>
        <v>324.38825542273815</v>
      </c>
    </row>
    <row r="38" spans="1:3" x14ac:dyDescent="0.25">
      <c r="A38" s="4">
        <v>44317</v>
      </c>
      <c r="B38" s="9">
        <f t="shared" si="0"/>
        <v>2021</v>
      </c>
      <c r="C38" s="8">
        <f>_xlfn.XLOOKUP(A38,'Asgari Ücretler'!$A$2:$A$43,'Asgari Ücretler'!$B$2:$B$43,,-1)/_xlfn.XLOOKUP(A38,'USD-TRY'!$A$2:$A$294,'USD-TRY'!$B$2:$B$294)</f>
        <v>332.76008292499063</v>
      </c>
    </row>
    <row r="39" spans="1:3" x14ac:dyDescent="0.25">
      <c r="A39" s="4">
        <v>44287</v>
      </c>
      <c r="B39" s="9">
        <f t="shared" si="0"/>
        <v>2021</v>
      </c>
      <c r="C39" s="8">
        <f>_xlfn.XLOOKUP(A39,'Asgari Ücretler'!$A$2:$A$43,'Asgari Ücretler'!$B$2:$B$43,,-1)/_xlfn.XLOOKUP(A39,'USD-TRY'!$A$2:$A$294,'USD-TRY'!$B$2:$B$294)</f>
        <v>340.83779740360023</v>
      </c>
    </row>
    <row r="40" spans="1:3" x14ac:dyDescent="0.25">
      <c r="A40" s="4">
        <v>44256</v>
      </c>
      <c r="B40" s="9">
        <f t="shared" si="0"/>
        <v>2021</v>
      </c>
      <c r="C40" s="8">
        <f>_xlfn.XLOOKUP(A40,'Asgari Ücretler'!$A$2:$A$43,'Asgari Ücretler'!$B$2:$B$43,,-1)/_xlfn.XLOOKUP(A40,'USD-TRY'!$A$2:$A$294,'USD-TRY'!$B$2:$B$294)</f>
        <v>342.46990507825285</v>
      </c>
    </row>
    <row r="41" spans="1:3" x14ac:dyDescent="0.25">
      <c r="A41" s="4">
        <v>44228</v>
      </c>
      <c r="B41" s="9">
        <f t="shared" si="0"/>
        <v>2021</v>
      </c>
      <c r="C41" s="8">
        <f>_xlfn.XLOOKUP(A41,'Asgari Ücretler'!$A$2:$A$43,'Asgari Ücretler'!$B$2:$B$43,,-1)/_xlfn.XLOOKUP(A41,'USD-TRY'!$A$2:$A$294,'USD-TRY'!$B$2:$B$294)</f>
        <v>380.45600851144059</v>
      </c>
    </row>
    <row r="42" spans="1:3" x14ac:dyDescent="0.25">
      <c r="A42" s="4">
        <v>44197</v>
      </c>
      <c r="B42" s="9">
        <f t="shared" si="0"/>
        <v>2021</v>
      </c>
      <c r="C42" s="8">
        <f>_xlfn.XLOOKUP(A42,'Asgari Ücretler'!$A$2:$A$43,'Asgari Ücretler'!$B$2:$B$43,,-1)/_xlfn.XLOOKUP(A42,'USD-TRY'!$A$2:$A$294,'USD-TRY'!$B$2:$B$294)</f>
        <v>386.19803414947575</v>
      </c>
    </row>
    <row r="43" spans="1:3" x14ac:dyDescent="0.25">
      <c r="A43" s="4">
        <v>44166</v>
      </c>
      <c r="B43" s="9">
        <f t="shared" si="0"/>
        <v>2020</v>
      </c>
      <c r="C43" s="8">
        <f>_xlfn.XLOOKUP(A43,'Asgari Ücretler'!$A$2:$A$43,'Asgari Ücretler'!$B$2:$B$43,,-1)/_xlfn.XLOOKUP(A43,'USD-TRY'!$A$2:$A$294,'USD-TRY'!$B$2:$B$294)</f>
        <v>312.58706467661693</v>
      </c>
    </row>
    <row r="44" spans="1:3" x14ac:dyDescent="0.25">
      <c r="A44" s="4">
        <v>44136</v>
      </c>
      <c r="B44" s="9">
        <f t="shared" si="0"/>
        <v>2020</v>
      </c>
      <c r="C44" s="8">
        <f>_xlfn.XLOOKUP(A44,'Asgari Ücretler'!$A$2:$A$43,'Asgari Ücretler'!$B$2:$B$43,,-1)/_xlfn.XLOOKUP(A44,'USD-TRY'!$A$2:$A$294,'USD-TRY'!$B$2:$B$294)</f>
        <v>296.80685358255454</v>
      </c>
    </row>
    <row r="45" spans="1:3" x14ac:dyDescent="0.25">
      <c r="A45" s="4">
        <v>44105</v>
      </c>
      <c r="B45" s="9">
        <f t="shared" si="0"/>
        <v>2020</v>
      </c>
      <c r="C45" s="8">
        <f>_xlfn.XLOOKUP(A45,'Asgari Ücretler'!$A$2:$A$43,'Asgari Ücretler'!$B$2:$B$43,,-1)/_xlfn.XLOOKUP(A45,'USD-TRY'!$A$2:$A$294,'USD-TRY'!$B$2:$B$294)</f>
        <v>278.51511956678007</v>
      </c>
    </row>
    <row r="46" spans="1:3" x14ac:dyDescent="0.25">
      <c r="A46" s="4">
        <v>44075</v>
      </c>
      <c r="B46" s="9">
        <f t="shared" si="0"/>
        <v>2020</v>
      </c>
      <c r="C46" s="8">
        <f>_xlfn.XLOOKUP(A46,'Asgari Ücretler'!$A$2:$A$43,'Asgari Ücretler'!$B$2:$B$43,,-1)/_xlfn.XLOOKUP(A46,'USD-TRY'!$A$2:$A$294,'USD-TRY'!$B$2:$B$294)</f>
        <v>301.17895500537657</v>
      </c>
    </row>
    <row r="47" spans="1:3" x14ac:dyDescent="0.25">
      <c r="A47" s="4">
        <v>44044</v>
      </c>
      <c r="B47" s="9">
        <f t="shared" si="0"/>
        <v>2020</v>
      </c>
      <c r="C47" s="8">
        <f>_xlfn.XLOOKUP(A47,'Asgari Ücretler'!$A$2:$A$43,'Asgari Ücretler'!$B$2:$B$43,,-1)/_xlfn.XLOOKUP(A47,'USD-TRY'!$A$2:$A$294,'USD-TRY'!$B$2:$B$294)</f>
        <v>316.26125758441486</v>
      </c>
    </row>
    <row r="48" spans="1:3" x14ac:dyDescent="0.25">
      <c r="A48" s="4">
        <v>44013</v>
      </c>
      <c r="B48" s="9">
        <f t="shared" si="0"/>
        <v>2020</v>
      </c>
      <c r="C48" s="8">
        <f>_xlfn.XLOOKUP(A48,'Asgari Ücretler'!$A$2:$A$43,'Asgari Ücretler'!$B$2:$B$43,,-1)/_xlfn.XLOOKUP(A48,'USD-TRY'!$A$2:$A$294,'USD-TRY'!$B$2:$B$294)</f>
        <v>333.43995180653769</v>
      </c>
    </row>
    <row r="49" spans="1:3" x14ac:dyDescent="0.25">
      <c r="A49" s="4">
        <v>43983</v>
      </c>
      <c r="B49" s="9">
        <f t="shared" si="0"/>
        <v>2020</v>
      </c>
      <c r="C49" s="8">
        <f>_xlfn.XLOOKUP(A49,'Asgari Ücretler'!$A$2:$A$43,'Asgari Ücretler'!$B$2:$B$43,,-1)/_xlfn.XLOOKUP(A49,'USD-TRY'!$A$2:$A$294,'USD-TRY'!$B$2:$B$294)</f>
        <v>339.24990879241153</v>
      </c>
    </row>
    <row r="50" spans="1:3" x14ac:dyDescent="0.25">
      <c r="A50" s="4">
        <v>43952</v>
      </c>
      <c r="B50" s="9">
        <f t="shared" si="0"/>
        <v>2020</v>
      </c>
      <c r="C50" s="8">
        <f>_xlfn.XLOOKUP(A50,'Asgari Ücretler'!$A$2:$A$43,'Asgari Ücretler'!$B$2:$B$43,,-1)/_xlfn.XLOOKUP(A50,'USD-TRY'!$A$2:$A$294,'USD-TRY'!$B$2:$B$294)</f>
        <v>340.85657312102285</v>
      </c>
    </row>
    <row r="51" spans="1:3" x14ac:dyDescent="0.25">
      <c r="A51" s="4">
        <v>43922</v>
      </c>
      <c r="B51" s="9">
        <f t="shared" si="0"/>
        <v>2020</v>
      </c>
      <c r="C51" s="8">
        <f>_xlfn.XLOOKUP(A51,'Asgari Ücretler'!$A$2:$A$43,'Asgari Ücretler'!$B$2:$B$43,,-1)/_xlfn.XLOOKUP(A51,'USD-TRY'!$A$2:$A$294,'USD-TRY'!$B$2:$B$294)</f>
        <v>332.74791022558117</v>
      </c>
    </row>
    <row r="52" spans="1:3" x14ac:dyDescent="0.25">
      <c r="A52" s="4">
        <v>43891</v>
      </c>
      <c r="B52" s="9">
        <f t="shared" si="0"/>
        <v>2020</v>
      </c>
      <c r="C52" s="8">
        <f>_xlfn.XLOOKUP(A52,'Asgari Ücretler'!$A$2:$A$43,'Asgari Ücretler'!$B$2:$B$43,,-1)/_xlfn.XLOOKUP(A52,'USD-TRY'!$A$2:$A$294,'USD-TRY'!$B$2:$B$294)</f>
        <v>351.46727544864916</v>
      </c>
    </row>
    <row r="53" spans="1:3" x14ac:dyDescent="0.25">
      <c r="A53" s="4">
        <v>43862</v>
      </c>
      <c r="B53" s="9">
        <f t="shared" si="0"/>
        <v>2020</v>
      </c>
      <c r="C53" s="8">
        <f>_xlfn.XLOOKUP(A53,'Asgari Ücretler'!$A$2:$A$43,'Asgari Ücretler'!$B$2:$B$43,,-1)/_xlfn.XLOOKUP(A53,'USD-TRY'!$A$2:$A$294,'USD-TRY'!$B$2:$B$294)</f>
        <v>372.38854982619699</v>
      </c>
    </row>
    <row r="54" spans="1:3" x14ac:dyDescent="0.25">
      <c r="A54" s="4">
        <v>43831</v>
      </c>
      <c r="B54" s="9">
        <f t="shared" si="0"/>
        <v>2020</v>
      </c>
      <c r="C54" s="8">
        <f>_xlfn.XLOOKUP(A54,'Asgari Ücretler'!$A$2:$A$43,'Asgari Ücretler'!$B$2:$B$43,,-1)/_xlfn.XLOOKUP(A54,'USD-TRY'!$A$2:$A$294,'USD-TRY'!$B$2:$B$294)</f>
        <v>388.60452676272945</v>
      </c>
    </row>
    <row r="55" spans="1:3" x14ac:dyDescent="0.25">
      <c r="A55" s="4">
        <v>43800</v>
      </c>
      <c r="B55" s="9">
        <f t="shared" si="0"/>
        <v>2019</v>
      </c>
      <c r="C55" s="8">
        <f>_xlfn.XLOOKUP(A55,'Asgari Ücretler'!$A$2:$A$43,'Asgari Ücretler'!$B$2:$B$43,,-1)/_xlfn.XLOOKUP(A55,'USD-TRY'!$A$2:$A$294,'USD-TRY'!$B$2:$B$294)</f>
        <v>339.70986232748913</v>
      </c>
    </row>
    <row r="56" spans="1:3" x14ac:dyDescent="0.25">
      <c r="A56" s="4">
        <v>43770</v>
      </c>
      <c r="B56" s="9">
        <f t="shared" si="0"/>
        <v>2019</v>
      </c>
      <c r="C56" s="8">
        <f>_xlfn.XLOOKUP(A56,'Asgari Ücretler'!$A$2:$A$43,'Asgari Ücretler'!$B$2:$B$43,,-1)/_xlfn.XLOOKUP(A56,'USD-TRY'!$A$2:$A$294,'USD-TRY'!$B$2:$B$294)</f>
        <v>351.64433617539589</v>
      </c>
    </row>
    <row r="57" spans="1:3" x14ac:dyDescent="0.25">
      <c r="A57" s="4">
        <v>43739</v>
      </c>
      <c r="B57" s="9">
        <f t="shared" si="0"/>
        <v>2019</v>
      </c>
      <c r="C57" s="8">
        <f>_xlfn.XLOOKUP(A57,'Asgari Ücretler'!$A$2:$A$43,'Asgari Ücretler'!$B$2:$B$43,,-1)/_xlfn.XLOOKUP(A57,'USD-TRY'!$A$2:$A$294,'USD-TRY'!$B$2:$B$294)</f>
        <v>353.73709084544021</v>
      </c>
    </row>
    <row r="58" spans="1:3" x14ac:dyDescent="0.25">
      <c r="A58" s="4">
        <v>43709</v>
      </c>
      <c r="B58" s="9">
        <f t="shared" si="0"/>
        <v>2019</v>
      </c>
      <c r="C58" s="8">
        <f>_xlfn.XLOOKUP(A58,'Asgari Ücretler'!$A$2:$A$43,'Asgari Ücretler'!$B$2:$B$43,,-1)/_xlfn.XLOOKUP(A58,'USD-TRY'!$A$2:$A$294,'USD-TRY'!$B$2:$B$294)</f>
        <v>357.75106657933401</v>
      </c>
    </row>
    <row r="59" spans="1:3" x14ac:dyDescent="0.25">
      <c r="A59" s="4">
        <v>43678</v>
      </c>
      <c r="B59" s="9">
        <f t="shared" si="0"/>
        <v>2019</v>
      </c>
      <c r="C59" s="8">
        <f>_xlfn.XLOOKUP(A59,'Asgari Ücretler'!$A$2:$A$43,'Asgari Ücretler'!$B$2:$B$43,,-1)/_xlfn.XLOOKUP(A59,'USD-TRY'!$A$2:$A$294,'USD-TRY'!$B$2:$B$294)</f>
        <v>346.60240798545607</v>
      </c>
    </row>
    <row r="60" spans="1:3" x14ac:dyDescent="0.25">
      <c r="A60" s="4">
        <v>43647</v>
      </c>
      <c r="B60" s="9">
        <f t="shared" si="0"/>
        <v>2019</v>
      </c>
      <c r="C60" s="8">
        <f>_xlfn.XLOOKUP(A60,'Asgari Ücretler'!$A$2:$A$43,'Asgari Ücretler'!$B$2:$B$43,,-1)/_xlfn.XLOOKUP(A60,'USD-TRY'!$A$2:$A$294,'USD-TRY'!$B$2:$B$294)</f>
        <v>361.75354432192466</v>
      </c>
    </row>
    <row r="61" spans="1:3" x14ac:dyDescent="0.25">
      <c r="A61" s="4">
        <v>43617</v>
      </c>
      <c r="B61" s="9">
        <f t="shared" si="0"/>
        <v>2019</v>
      </c>
      <c r="C61" s="8">
        <f>_xlfn.XLOOKUP(A61,'Asgari Ücretler'!$A$2:$A$43,'Asgari Ücretler'!$B$2:$B$43,,-1)/_xlfn.XLOOKUP(A61,'USD-TRY'!$A$2:$A$294,'USD-TRY'!$B$2:$B$294)</f>
        <v>348.90626888347924</v>
      </c>
    </row>
    <row r="62" spans="1:3" x14ac:dyDescent="0.25">
      <c r="A62" s="4">
        <v>43586</v>
      </c>
      <c r="B62" s="9">
        <f t="shared" si="0"/>
        <v>2019</v>
      </c>
      <c r="C62" s="8">
        <f>_xlfn.XLOOKUP(A62,'Asgari Ücretler'!$A$2:$A$43,'Asgari Ücretler'!$B$2:$B$43,,-1)/_xlfn.XLOOKUP(A62,'USD-TRY'!$A$2:$A$294,'USD-TRY'!$B$2:$B$294)</f>
        <v>346.15121098968865</v>
      </c>
    </row>
    <row r="63" spans="1:3" x14ac:dyDescent="0.25">
      <c r="A63" s="4">
        <v>43556</v>
      </c>
      <c r="B63" s="9">
        <f t="shared" si="0"/>
        <v>2019</v>
      </c>
      <c r="C63" s="8">
        <f>_xlfn.XLOOKUP(A63,'Asgari Ücretler'!$A$2:$A$43,'Asgari Ücretler'!$B$2:$B$43,,-1)/_xlfn.XLOOKUP(A63,'USD-TRY'!$A$2:$A$294,'USD-TRY'!$B$2:$B$294)</f>
        <v>338.75888426981362</v>
      </c>
    </row>
    <row r="64" spans="1:3" x14ac:dyDescent="0.25">
      <c r="A64" s="4">
        <v>43525</v>
      </c>
      <c r="B64" s="9">
        <f t="shared" si="0"/>
        <v>2019</v>
      </c>
      <c r="C64" s="8">
        <f>_xlfn.XLOOKUP(A64,'Asgari Ücretler'!$A$2:$A$43,'Asgari Ücretler'!$B$2:$B$43,,-1)/_xlfn.XLOOKUP(A64,'USD-TRY'!$A$2:$A$294,'USD-TRY'!$B$2:$B$294)</f>
        <v>363.76563765637655</v>
      </c>
    </row>
    <row r="65" spans="1:3" x14ac:dyDescent="0.25">
      <c r="A65" s="4">
        <v>43497</v>
      </c>
      <c r="B65" s="9">
        <f t="shared" si="0"/>
        <v>2019</v>
      </c>
      <c r="C65" s="8">
        <f>_xlfn.XLOOKUP(A65,'Asgari Ücretler'!$A$2:$A$43,'Asgari Ücretler'!$B$2:$B$43,,-1)/_xlfn.XLOOKUP(A65,'USD-TRY'!$A$2:$A$294,'USD-TRY'!$B$2:$B$294)</f>
        <v>378.65132749995314</v>
      </c>
    </row>
    <row r="66" spans="1:3" x14ac:dyDescent="0.25">
      <c r="A66" s="4">
        <v>43466</v>
      </c>
      <c r="B66" s="9">
        <f t="shared" si="0"/>
        <v>2019</v>
      </c>
      <c r="C66" s="8">
        <f>_xlfn.XLOOKUP(A66,'Asgari Ücretler'!$A$2:$A$43,'Asgari Ücretler'!$B$2:$B$43,,-1)/_xlfn.XLOOKUP(A66,'USD-TRY'!$A$2:$A$294,'USD-TRY'!$B$2:$B$294)</f>
        <v>391.3060315616226</v>
      </c>
    </row>
    <row r="67" spans="1:3" x14ac:dyDescent="0.25">
      <c r="A67" s="4">
        <v>43435</v>
      </c>
      <c r="B67" s="9">
        <f t="shared" ref="B67:B130" si="1">YEAR(A67)</f>
        <v>2018</v>
      </c>
      <c r="C67" s="8">
        <f>_xlfn.XLOOKUP(A67,'Asgari Ücretler'!$A$2:$A$43,'Asgari Ücretler'!$B$2:$B$43,,-1)/_xlfn.XLOOKUP(A67,'USD-TRY'!$A$2:$A$294,'USD-TRY'!$B$2:$B$294)</f>
        <v>303.12175014653883</v>
      </c>
    </row>
    <row r="68" spans="1:3" x14ac:dyDescent="0.25">
      <c r="A68" s="4">
        <v>43405</v>
      </c>
      <c r="B68" s="9">
        <f t="shared" si="1"/>
        <v>2018</v>
      </c>
      <c r="C68" s="8">
        <f>_xlfn.XLOOKUP(A68,'Asgari Ücretler'!$A$2:$A$43,'Asgari Ücretler'!$B$2:$B$43,,-1)/_xlfn.XLOOKUP(A68,'USD-TRY'!$A$2:$A$294,'USD-TRY'!$B$2:$B$294)</f>
        <v>307.5352977286679</v>
      </c>
    </row>
    <row r="69" spans="1:3" x14ac:dyDescent="0.25">
      <c r="A69" s="4">
        <v>43374</v>
      </c>
      <c r="B69" s="9">
        <f t="shared" si="1"/>
        <v>2018</v>
      </c>
      <c r="C69" s="8">
        <f>_xlfn.XLOOKUP(A69,'Asgari Ücretler'!$A$2:$A$43,'Asgari Ücretler'!$B$2:$B$43,,-1)/_xlfn.XLOOKUP(A69,'USD-TRY'!$A$2:$A$294,'USD-TRY'!$B$2:$B$294)</f>
        <v>287.11739948061251</v>
      </c>
    </row>
    <row r="70" spans="1:3" x14ac:dyDescent="0.25">
      <c r="A70" s="4">
        <v>43344</v>
      </c>
      <c r="B70" s="9">
        <f t="shared" si="1"/>
        <v>2018</v>
      </c>
      <c r="C70" s="8">
        <f>_xlfn.XLOOKUP(A70,'Asgari Ücretler'!$A$2:$A$43,'Asgari Ücretler'!$B$2:$B$43,,-1)/_xlfn.XLOOKUP(A70,'USD-TRY'!$A$2:$A$294,'USD-TRY'!$B$2:$B$294)</f>
        <v>264.71598414795244</v>
      </c>
    </row>
    <row r="71" spans="1:3" x14ac:dyDescent="0.25">
      <c r="A71" s="4">
        <v>43313</v>
      </c>
      <c r="B71" s="9">
        <f t="shared" si="1"/>
        <v>2018</v>
      </c>
      <c r="C71" s="8">
        <f>_xlfn.XLOOKUP(A71,'Asgari Ücretler'!$A$2:$A$43,'Asgari Ücretler'!$B$2:$B$43,,-1)/_xlfn.XLOOKUP(A71,'USD-TRY'!$A$2:$A$294,'USD-TRY'!$B$2:$B$294)</f>
        <v>245.20036708473538</v>
      </c>
    </row>
    <row r="72" spans="1:3" x14ac:dyDescent="0.25">
      <c r="A72" s="4">
        <v>43282</v>
      </c>
      <c r="B72" s="9">
        <f t="shared" si="1"/>
        <v>2018</v>
      </c>
      <c r="C72" s="8">
        <f>_xlfn.XLOOKUP(A72,'Asgari Ücretler'!$A$2:$A$43,'Asgari Ücretler'!$B$2:$B$43,,-1)/_xlfn.XLOOKUP(A72,'USD-TRY'!$A$2:$A$294,'USD-TRY'!$B$2:$B$294)</f>
        <v>326.22196898783113</v>
      </c>
    </row>
    <row r="73" spans="1:3" x14ac:dyDescent="0.25">
      <c r="A73" s="4">
        <v>43252</v>
      </c>
      <c r="B73" s="9">
        <f t="shared" si="1"/>
        <v>2018</v>
      </c>
      <c r="C73" s="8">
        <f>_xlfn.XLOOKUP(A73,'Asgari Ücretler'!$A$2:$A$43,'Asgari Ücretler'!$B$2:$B$43,,-1)/_xlfn.XLOOKUP(A73,'USD-TRY'!$A$2:$A$294,'USD-TRY'!$B$2:$B$294)</f>
        <v>349.47680502267173</v>
      </c>
    </row>
    <row r="74" spans="1:3" x14ac:dyDescent="0.25">
      <c r="A74" s="4">
        <v>43221</v>
      </c>
      <c r="B74" s="9">
        <f t="shared" si="1"/>
        <v>2018</v>
      </c>
      <c r="C74" s="8">
        <f>_xlfn.XLOOKUP(A74,'Asgari Ücretler'!$A$2:$A$43,'Asgari Ücretler'!$B$2:$B$43,,-1)/_xlfn.XLOOKUP(A74,'USD-TRY'!$A$2:$A$294,'USD-TRY'!$B$2:$B$294)</f>
        <v>354.31981434412643</v>
      </c>
    </row>
    <row r="75" spans="1:3" x14ac:dyDescent="0.25">
      <c r="A75" s="4">
        <v>43191</v>
      </c>
      <c r="B75" s="9">
        <f t="shared" si="1"/>
        <v>2018</v>
      </c>
      <c r="C75" s="8">
        <f>_xlfn.XLOOKUP(A75,'Asgari Ücretler'!$A$2:$A$43,'Asgari Ücretler'!$B$2:$B$43,,-1)/_xlfn.XLOOKUP(A75,'USD-TRY'!$A$2:$A$294,'USD-TRY'!$B$2:$B$294)</f>
        <v>394.6918777851638</v>
      </c>
    </row>
    <row r="76" spans="1:3" x14ac:dyDescent="0.25">
      <c r="A76" s="4">
        <v>43160</v>
      </c>
      <c r="B76" s="9">
        <f t="shared" si="1"/>
        <v>2018</v>
      </c>
      <c r="C76" s="8">
        <f>_xlfn.XLOOKUP(A76,'Asgari Ücretler'!$A$2:$A$43,'Asgari Ücretler'!$B$2:$B$43,,-1)/_xlfn.XLOOKUP(A76,'USD-TRY'!$A$2:$A$294,'USD-TRY'!$B$2:$B$294)</f>
        <v>405.31957928802586</v>
      </c>
    </row>
    <row r="77" spans="1:3" x14ac:dyDescent="0.25">
      <c r="A77" s="4">
        <v>43132</v>
      </c>
      <c r="B77" s="9">
        <f t="shared" si="1"/>
        <v>2018</v>
      </c>
      <c r="C77" s="8">
        <f>_xlfn.XLOOKUP(A77,'Asgari Ücretler'!$A$2:$A$43,'Asgari Ücretler'!$B$2:$B$43,,-1)/_xlfn.XLOOKUP(A77,'USD-TRY'!$A$2:$A$294,'USD-TRY'!$B$2:$B$294)</f>
        <v>422.00694956301987</v>
      </c>
    </row>
    <row r="78" spans="1:3" x14ac:dyDescent="0.25">
      <c r="A78" s="4">
        <v>43101</v>
      </c>
      <c r="B78" s="9">
        <f t="shared" si="1"/>
        <v>2018</v>
      </c>
      <c r="C78" s="8">
        <f>_xlfn.XLOOKUP(A78,'Asgari Ücretler'!$A$2:$A$43,'Asgari Ücretler'!$B$2:$B$43,,-1)/_xlfn.XLOOKUP(A78,'USD-TRY'!$A$2:$A$294,'USD-TRY'!$B$2:$B$294)</f>
        <v>426.87258687258685</v>
      </c>
    </row>
    <row r="79" spans="1:3" x14ac:dyDescent="0.25">
      <c r="A79" s="4">
        <v>43070</v>
      </c>
      <c r="B79" s="9">
        <f t="shared" si="1"/>
        <v>2017</v>
      </c>
      <c r="C79" s="8">
        <f>_xlfn.XLOOKUP(A79,'Asgari Ücretler'!$A$2:$A$43,'Asgari Ücretler'!$B$2:$B$43,,-1)/_xlfn.XLOOKUP(A79,'USD-TRY'!$A$2:$A$294,'USD-TRY'!$B$2:$B$294)</f>
        <v>370.46437994722953</v>
      </c>
    </row>
    <row r="80" spans="1:3" x14ac:dyDescent="0.25">
      <c r="A80" s="4">
        <v>43040</v>
      </c>
      <c r="B80" s="9">
        <f t="shared" si="1"/>
        <v>2017</v>
      </c>
      <c r="C80" s="8">
        <f>_xlfn.XLOOKUP(A80,'Asgari Ücretler'!$A$2:$A$43,'Asgari Ücretler'!$B$2:$B$43,,-1)/_xlfn.XLOOKUP(A80,'USD-TRY'!$A$2:$A$294,'USD-TRY'!$B$2:$B$294)</f>
        <v>358.26996682827252</v>
      </c>
    </row>
    <row r="81" spans="1:3" x14ac:dyDescent="0.25">
      <c r="A81" s="4">
        <v>43009</v>
      </c>
      <c r="B81" s="9">
        <f t="shared" si="1"/>
        <v>2017</v>
      </c>
      <c r="C81" s="8">
        <f>_xlfn.XLOOKUP(A81,'Asgari Ücretler'!$A$2:$A$43,'Asgari Ücretler'!$B$2:$B$43,,-1)/_xlfn.XLOOKUP(A81,'USD-TRY'!$A$2:$A$294,'USD-TRY'!$B$2:$B$294)</f>
        <v>370.26898734177217</v>
      </c>
    </row>
    <row r="82" spans="1:3" x14ac:dyDescent="0.25">
      <c r="A82" s="4">
        <v>42979</v>
      </c>
      <c r="B82" s="9">
        <f t="shared" si="1"/>
        <v>2017</v>
      </c>
      <c r="C82" s="8">
        <f>_xlfn.XLOOKUP(A82,'Asgari Ücretler'!$A$2:$A$43,'Asgari Ücretler'!$B$2:$B$43,,-1)/_xlfn.XLOOKUP(A82,'USD-TRY'!$A$2:$A$294,'USD-TRY'!$B$2:$B$294)</f>
        <v>393.98939304655272</v>
      </c>
    </row>
    <row r="83" spans="1:3" x14ac:dyDescent="0.25">
      <c r="A83" s="4">
        <v>42948</v>
      </c>
      <c r="B83" s="9">
        <f t="shared" si="1"/>
        <v>2017</v>
      </c>
      <c r="C83" s="8">
        <f>_xlfn.XLOOKUP(A83,'Asgari Ücretler'!$A$2:$A$43,'Asgari Ücretler'!$B$2:$B$43,,-1)/_xlfn.XLOOKUP(A83,'USD-TRY'!$A$2:$A$294,'USD-TRY'!$B$2:$B$294)</f>
        <v>406.65566078720997</v>
      </c>
    </row>
    <row r="84" spans="1:3" x14ac:dyDescent="0.25">
      <c r="A84" s="4">
        <v>42917</v>
      </c>
      <c r="B84" s="9">
        <f t="shared" si="1"/>
        <v>2017</v>
      </c>
      <c r="C84" s="8">
        <f>_xlfn.XLOOKUP(A84,'Asgari Ücretler'!$A$2:$A$43,'Asgari Ücretler'!$B$2:$B$43,,-1)/_xlfn.XLOOKUP(A84,'USD-TRY'!$A$2:$A$294,'USD-TRY'!$B$2:$B$294)</f>
        <v>398.96002045861394</v>
      </c>
    </row>
    <row r="85" spans="1:3" x14ac:dyDescent="0.25">
      <c r="A85" s="4">
        <v>42887</v>
      </c>
      <c r="B85" s="9">
        <f t="shared" si="1"/>
        <v>2017</v>
      </c>
      <c r="C85" s="8">
        <f>_xlfn.XLOOKUP(A85,'Asgari Ücretler'!$A$2:$A$43,'Asgari Ücretler'!$B$2:$B$43,,-1)/_xlfn.XLOOKUP(A85,'USD-TRY'!$A$2:$A$294,'USD-TRY'!$B$2:$B$294)</f>
        <v>398.74474610928092</v>
      </c>
    </row>
    <row r="86" spans="1:3" x14ac:dyDescent="0.25">
      <c r="A86" s="4">
        <v>42856</v>
      </c>
      <c r="B86" s="9">
        <f t="shared" si="1"/>
        <v>2017</v>
      </c>
      <c r="C86" s="8">
        <f>_xlfn.XLOOKUP(A86,'Asgari Ücretler'!$A$2:$A$43,'Asgari Ücretler'!$B$2:$B$43,,-1)/_xlfn.XLOOKUP(A86,'USD-TRY'!$A$2:$A$294,'USD-TRY'!$B$2:$B$294)</f>
        <v>398.08902750212644</v>
      </c>
    </row>
    <row r="87" spans="1:3" x14ac:dyDescent="0.25">
      <c r="A87" s="4">
        <v>42826</v>
      </c>
      <c r="B87" s="9">
        <f t="shared" si="1"/>
        <v>2017</v>
      </c>
      <c r="C87" s="8">
        <f>_xlfn.XLOOKUP(A87,'Asgari Ücretler'!$A$2:$A$43,'Asgari Ücretler'!$B$2:$B$43,,-1)/_xlfn.XLOOKUP(A87,'USD-TRY'!$A$2:$A$294,'USD-TRY'!$B$2:$B$294)</f>
        <v>395.33168149566393</v>
      </c>
    </row>
    <row r="88" spans="1:3" x14ac:dyDescent="0.25">
      <c r="A88" s="4">
        <v>42795</v>
      </c>
      <c r="B88" s="9">
        <f t="shared" si="1"/>
        <v>2017</v>
      </c>
      <c r="C88" s="8">
        <f>_xlfn.XLOOKUP(A88,'Asgari Ücretler'!$A$2:$A$43,'Asgari Ücretler'!$B$2:$B$43,,-1)/_xlfn.XLOOKUP(A88,'USD-TRY'!$A$2:$A$294,'USD-TRY'!$B$2:$B$294)</f>
        <v>386.24009683098586</v>
      </c>
    </row>
    <row r="89" spans="1:3" x14ac:dyDescent="0.25">
      <c r="A89" s="4">
        <v>42767</v>
      </c>
      <c r="B89" s="9">
        <f t="shared" si="1"/>
        <v>2017</v>
      </c>
      <c r="C89" s="8">
        <f>_xlfn.XLOOKUP(A89,'Asgari Ücretler'!$A$2:$A$43,'Asgari Ücretler'!$B$2:$B$43,,-1)/_xlfn.XLOOKUP(A89,'USD-TRY'!$A$2:$A$294,'USD-TRY'!$B$2:$B$294)</f>
        <v>384.96929151129632</v>
      </c>
    </row>
    <row r="90" spans="1:3" x14ac:dyDescent="0.25">
      <c r="A90" s="4">
        <v>42736</v>
      </c>
      <c r="B90" s="9">
        <f t="shared" si="1"/>
        <v>2017</v>
      </c>
      <c r="C90" s="8">
        <f>_xlfn.XLOOKUP(A90,'Asgari Ücretler'!$A$2:$A$43,'Asgari Ücretler'!$B$2:$B$43,,-1)/_xlfn.XLOOKUP(A90,'USD-TRY'!$A$2:$A$294,'USD-TRY'!$B$2:$B$294)</f>
        <v>372.09413261249802</v>
      </c>
    </row>
    <row r="91" spans="1:3" x14ac:dyDescent="0.25">
      <c r="A91" s="4">
        <v>42705</v>
      </c>
      <c r="B91" s="9">
        <f t="shared" si="1"/>
        <v>2016</v>
      </c>
      <c r="C91" s="8">
        <f>_xlfn.XLOOKUP(A91,'Asgari Ücretler'!$A$2:$A$43,'Asgari Ücretler'!$B$2:$B$43,,-1)/_xlfn.XLOOKUP(A91,'USD-TRY'!$A$2:$A$294,'USD-TRY'!$B$2:$B$294)</f>
        <v>368.79269779176235</v>
      </c>
    </row>
    <row r="92" spans="1:3" x14ac:dyDescent="0.25">
      <c r="A92" s="4">
        <v>42675</v>
      </c>
      <c r="B92" s="9">
        <f t="shared" si="1"/>
        <v>2016</v>
      </c>
      <c r="C92" s="8">
        <f>_xlfn.XLOOKUP(A92,'Asgari Ücretler'!$A$2:$A$43,'Asgari Ücretler'!$B$2:$B$43,,-1)/_xlfn.XLOOKUP(A92,'USD-TRY'!$A$2:$A$294,'USD-TRY'!$B$2:$B$294)</f>
        <v>378.52487634565028</v>
      </c>
    </row>
    <row r="93" spans="1:3" x14ac:dyDescent="0.25">
      <c r="A93" s="4">
        <v>42644</v>
      </c>
      <c r="B93" s="9">
        <f t="shared" si="1"/>
        <v>2016</v>
      </c>
      <c r="C93" s="8">
        <f>_xlfn.XLOOKUP(A93,'Asgari Ücretler'!$A$2:$A$43,'Asgari Ücretler'!$B$2:$B$43,,-1)/_xlfn.XLOOKUP(A93,'USD-TRY'!$A$2:$A$294,'USD-TRY'!$B$2:$B$294)</f>
        <v>420.50163224409323</v>
      </c>
    </row>
    <row r="94" spans="1:3" x14ac:dyDescent="0.25">
      <c r="A94" s="4">
        <v>42614</v>
      </c>
      <c r="B94" s="9">
        <f t="shared" si="1"/>
        <v>2016</v>
      </c>
      <c r="C94" s="8">
        <f>_xlfn.XLOOKUP(A94,'Asgari Ücretler'!$A$2:$A$43,'Asgari Ücretler'!$B$2:$B$43,,-1)/_xlfn.XLOOKUP(A94,'USD-TRY'!$A$2:$A$294,'USD-TRY'!$B$2:$B$294)</f>
        <v>433.77900773539608</v>
      </c>
    </row>
    <row r="95" spans="1:3" x14ac:dyDescent="0.25">
      <c r="A95" s="4">
        <v>42583</v>
      </c>
      <c r="B95" s="9">
        <f t="shared" si="1"/>
        <v>2016</v>
      </c>
      <c r="C95" s="8">
        <f>_xlfn.XLOOKUP(A95,'Asgari Ücretler'!$A$2:$A$43,'Asgari Ücretler'!$B$2:$B$43,,-1)/_xlfn.XLOOKUP(A95,'USD-TRY'!$A$2:$A$294,'USD-TRY'!$B$2:$B$294)</f>
        <v>439.8208248816768</v>
      </c>
    </row>
    <row r="96" spans="1:3" x14ac:dyDescent="0.25">
      <c r="A96" s="4">
        <v>42552</v>
      </c>
      <c r="B96" s="9">
        <f t="shared" si="1"/>
        <v>2016</v>
      </c>
      <c r="C96" s="8">
        <f>_xlfn.XLOOKUP(A96,'Asgari Ücretler'!$A$2:$A$43,'Asgari Ücretler'!$B$2:$B$43,,-1)/_xlfn.XLOOKUP(A96,'USD-TRY'!$A$2:$A$294,'USD-TRY'!$B$2:$B$294)</f>
        <v>435.36124217782685</v>
      </c>
    </row>
    <row r="97" spans="1:3" x14ac:dyDescent="0.25">
      <c r="A97" s="4">
        <v>42522</v>
      </c>
      <c r="B97" s="9">
        <f t="shared" si="1"/>
        <v>2016</v>
      </c>
      <c r="C97" s="8">
        <f>_xlfn.XLOOKUP(A97,'Asgari Ücretler'!$A$2:$A$43,'Asgari Ücretler'!$B$2:$B$43,,-1)/_xlfn.XLOOKUP(A97,'USD-TRY'!$A$2:$A$294,'USD-TRY'!$B$2:$B$294)</f>
        <v>452.09368592973556</v>
      </c>
    </row>
    <row r="98" spans="1:3" x14ac:dyDescent="0.25">
      <c r="A98" s="4">
        <v>42491</v>
      </c>
      <c r="B98" s="9">
        <f t="shared" si="1"/>
        <v>2016</v>
      </c>
      <c r="C98" s="8">
        <f>_xlfn.XLOOKUP(A98,'Asgari Ücretler'!$A$2:$A$43,'Asgari Ücretler'!$B$2:$B$43,,-1)/_xlfn.XLOOKUP(A98,'USD-TRY'!$A$2:$A$294,'USD-TRY'!$B$2:$B$294)</f>
        <v>441.10327524242223</v>
      </c>
    </row>
    <row r="99" spans="1:3" x14ac:dyDescent="0.25">
      <c r="A99" s="4">
        <v>42461</v>
      </c>
      <c r="B99" s="9">
        <f t="shared" si="1"/>
        <v>2016</v>
      </c>
      <c r="C99" s="8">
        <f>_xlfn.XLOOKUP(A99,'Asgari Ücretler'!$A$2:$A$43,'Asgari Ücretler'!$B$2:$B$43,,-1)/_xlfn.XLOOKUP(A99,'USD-TRY'!$A$2:$A$294,'USD-TRY'!$B$2:$B$294)</f>
        <v>465.38722947594346</v>
      </c>
    </row>
    <row r="100" spans="1:3" x14ac:dyDescent="0.25">
      <c r="A100" s="4">
        <v>42430</v>
      </c>
      <c r="B100" s="9">
        <f t="shared" si="1"/>
        <v>2016</v>
      </c>
      <c r="C100" s="8">
        <f>_xlfn.XLOOKUP(A100,'Asgari Ücretler'!$A$2:$A$43,'Asgari Ücretler'!$B$2:$B$43,,-1)/_xlfn.XLOOKUP(A100,'USD-TRY'!$A$2:$A$294,'USD-TRY'!$B$2:$B$294)</f>
        <v>461.83528576499822</v>
      </c>
    </row>
    <row r="101" spans="1:3" x14ac:dyDescent="0.25">
      <c r="A101" s="4">
        <v>42401</v>
      </c>
      <c r="B101" s="9">
        <f t="shared" si="1"/>
        <v>2016</v>
      </c>
      <c r="C101" s="8">
        <f>_xlfn.XLOOKUP(A101,'Asgari Ücretler'!$A$2:$A$43,'Asgari Ücretler'!$B$2:$B$43,,-1)/_xlfn.XLOOKUP(A101,'USD-TRY'!$A$2:$A$294,'USD-TRY'!$B$2:$B$294)</f>
        <v>438.72327510622517</v>
      </c>
    </row>
    <row r="102" spans="1:3" x14ac:dyDescent="0.25">
      <c r="A102" s="4">
        <v>42370</v>
      </c>
      <c r="B102" s="9">
        <f t="shared" si="1"/>
        <v>2016</v>
      </c>
      <c r="C102" s="8">
        <f>_xlfn.XLOOKUP(A102,'Asgari Ücretler'!$A$2:$A$43,'Asgari Ücretler'!$B$2:$B$43,,-1)/_xlfn.XLOOKUP(A102,'USD-TRY'!$A$2:$A$294,'USD-TRY'!$B$2:$B$294)</f>
        <v>440.22265083071096</v>
      </c>
    </row>
    <row r="103" spans="1:3" x14ac:dyDescent="0.25">
      <c r="A103" s="4">
        <v>42339</v>
      </c>
      <c r="B103" s="9">
        <f t="shared" si="1"/>
        <v>2015</v>
      </c>
      <c r="C103" s="8">
        <f>_xlfn.XLOOKUP(A103,'Asgari Ücretler'!$A$2:$A$43,'Asgari Ücretler'!$B$2:$B$43,,-1)/_xlfn.XLOOKUP(A103,'USD-TRY'!$A$2:$A$294,'USD-TRY'!$B$2:$B$294)</f>
        <v>342.92079377591938</v>
      </c>
    </row>
    <row r="104" spans="1:3" x14ac:dyDescent="0.25">
      <c r="A104" s="4">
        <v>42309</v>
      </c>
      <c r="B104" s="9">
        <f t="shared" si="1"/>
        <v>2015</v>
      </c>
      <c r="C104" s="8">
        <f>_xlfn.XLOOKUP(A104,'Asgari Ücretler'!$A$2:$A$43,'Asgari Ücretler'!$B$2:$B$43,,-1)/_xlfn.XLOOKUP(A104,'USD-TRY'!$A$2:$A$294,'USD-TRY'!$B$2:$B$294)</f>
        <v>343.46229103017401</v>
      </c>
    </row>
    <row r="105" spans="1:3" x14ac:dyDescent="0.25">
      <c r="A105" s="4">
        <v>42278</v>
      </c>
      <c r="B105" s="9">
        <f t="shared" si="1"/>
        <v>2015</v>
      </c>
      <c r="C105" s="8">
        <f>_xlfn.XLOOKUP(A105,'Asgari Ücretler'!$A$2:$A$43,'Asgari Ücretler'!$B$2:$B$43,,-1)/_xlfn.XLOOKUP(A105,'USD-TRY'!$A$2:$A$294,'USD-TRY'!$B$2:$B$294)</f>
        <v>343.22664745634802</v>
      </c>
    </row>
    <row r="106" spans="1:3" x14ac:dyDescent="0.25">
      <c r="A106" s="4">
        <v>42248</v>
      </c>
      <c r="B106" s="9">
        <f t="shared" si="1"/>
        <v>2015</v>
      </c>
      <c r="C106" s="8">
        <f>_xlfn.XLOOKUP(A106,'Asgari Ücretler'!$A$2:$A$43,'Asgari Ücretler'!$B$2:$B$43,,-1)/_xlfn.XLOOKUP(A106,'USD-TRY'!$A$2:$A$294,'USD-TRY'!$B$2:$B$294)</f>
        <v>330.68050368509762</v>
      </c>
    </row>
    <row r="107" spans="1:3" x14ac:dyDescent="0.25">
      <c r="A107" s="4">
        <v>42217</v>
      </c>
      <c r="B107" s="9">
        <f t="shared" si="1"/>
        <v>2015</v>
      </c>
      <c r="C107" s="8">
        <f>_xlfn.XLOOKUP(A107,'Asgari Ücretler'!$A$2:$A$43,'Asgari Ücretler'!$B$2:$B$43,,-1)/_xlfn.XLOOKUP(A107,'USD-TRY'!$A$2:$A$294,'USD-TRY'!$B$2:$B$294)</f>
        <v>343.26197337724716</v>
      </c>
    </row>
    <row r="108" spans="1:3" x14ac:dyDescent="0.25">
      <c r="A108" s="4">
        <v>42186</v>
      </c>
      <c r="B108" s="9">
        <f t="shared" si="1"/>
        <v>2015</v>
      </c>
      <c r="C108" s="8">
        <f>_xlfn.XLOOKUP(A108,'Asgari Ücretler'!$A$2:$A$43,'Asgari Ücretler'!$B$2:$B$43,,-1)/_xlfn.XLOOKUP(A108,'USD-TRY'!$A$2:$A$294,'USD-TRY'!$B$2:$B$294)</f>
        <v>361.07542403464453</v>
      </c>
    </row>
    <row r="109" spans="1:3" x14ac:dyDescent="0.25">
      <c r="A109" s="4">
        <v>42156</v>
      </c>
      <c r="B109" s="9">
        <f t="shared" si="1"/>
        <v>2015</v>
      </c>
      <c r="C109" s="8">
        <f>_xlfn.XLOOKUP(A109,'Asgari Ücretler'!$A$2:$A$43,'Asgari Ücretler'!$B$2:$B$43,,-1)/_xlfn.XLOOKUP(A109,'USD-TRY'!$A$2:$A$294,'USD-TRY'!$B$2:$B$294)</f>
        <v>353.91930190930788</v>
      </c>
    </row>
    <row r="110" spans="1:3" x14ac:dyDescent="0.25">
      <c r="A110" s="4">
        <v>42125</v>
      </c>
      <c r="B110" s="9">
        <f t="shared" si="1"/>
        <v>2015</v>
      </c>
      <c r="C110" s="8">
        <f>_xlfn.XLOOKUP(A110,'Asgari Ücretler'!$A$2:$A$43,'Asgari Ücretler'!$B$2:$B$43,,-1)/_xlfn.XLOOKUP(A110,'USD-TRY'!$A$2:$A$294,'USD-TRY'!$B$2:$B$294)</f>
        <v>356.39128802102897</v>
      </c>
    </row>
    <row r="111" spans="1:3" x14ac:dyDescent="0.25">
      <c r="A111" s="4">
        <v>42095</v>
      </c>
      <c r="B111" s="9">
        <f t="shared" si="1"/>
        <v>2015</v>
      </c>
      <c r="C111" s="8">
        <f>_xlfn.XLOOKUP(A111,'Asgari Ücretler'!$A$2:$A$43,'Asgari Ücretler'!$B$2:$B$43,,-1)/_xlfn.XLOOKUP(A111,'USD-TRY'!$A$2:$A$294,'USD-TRY'!$B$2:$B$294)</f>
        <v>355.15099352617597</v>
      </c>
    </row>
    <row r="112" spans="1:3" x14ac:dyDescent="0.25">
      <c r="A112" s="4">
        <v>42064</v>
      </c>
      <c r="B112" s="9">
        <f t="shared" si="1"/>
        <v>2015</v>
      </c>
      <c r="C112" s="8">
        <f>_xlfn.XLOOKUP(A112,'Asgari Ücretler'!$A$2:$A$43,'Asgari Ücretler'!$B$2:$B$43,,-1)/_xlfn.XLOOKUP(A112,'USD-TRY'!$A$2:$A$294,'USD-TRY'!$B$2:$B$294)</f>
        <v>365.33605358380169</v>
      </c>
    </row>
    <row r="113" spans="1:3" x14ac:dyDescent="0.25">
      <c r="A113" s="4">
        <v>42036</v>
      </c>
      <c r="B113" s="9">
        <f t="shared" si="1"/>
        <v>2015</v>
      </c>
      <c r="C113" s="8">
        <f>_xlfn.XLOOKUP(A113,'Asgari Ücretler'!$A$2:$A$43,'Asgari Ücretler'!$B$2:$B$43,,-1)/_xlfn.XLOOKUP(A113,'USD-TRY'!$A$2:$A$294,'USD-TRY'!$B$2:$B$294)</f>
        <v>378.29639668367349</v>
      </c>
    </row>
    <row r="114" spans="1:3" x14ac:dyDescent="0.25">
      <c r="A114" s="4">
        <v>42005</v>
      </c>
      <c r="B114" s="9">
        <f t="shared" si="1"/>
        <v>2015</v>
      </c>
      <c r="C114" s="8">
        <f>_xlfn.XLOOKUP(A114,'Asgari Ücretler'!$A$2:$A$43,'Asgari Ücretler'!$B$2:$B$43,,-1)/_xlfn.XLOOKUP(A114,'USD-TRY'!$A$2:$A$294,'USD-TRY'!$B$2:$B$294)</f>
        <v>387.94555264879006</v>
      </c>
    </row>
    <row r="115" spans="1:3" x14ac:dyDescent="0.25">
      <c r="A115" s="4">
        <v>41974</v>
      </c>
      <c r="B115" s="9">
        <f t="shared" si="1"/>
        <v>2014</v>
      </c>
      <c r="C115" s="8">
        <f>_xlfn.XLOOKUP(A115,'Asgari Ücretler'!$A$2:$A$43,'Asgari Ücretler'!$B$2:$B$43,,-1)/_xlfn.XLOOKUP(A115,'USD-TRY'!$A$2:$A$294,'USD-TRY'!$B$2:$B$294)</f>
        <v>381.66630970229176</v>
      </c>
    </row>
    <row r="116" spans="1:3" x14ac:dyDescent="0.25">
      <c r="A116" s="4">
        <v>41944</v>
      </c>
      <c r="B116" s="9">
        <f t="shared" si="1"/>
        <v>2014</v>
      </c>
      <c r="C116" s="8">
        <f>_xlfn.XLOOKUP(A116,'Asgari Ücretler'!$A$2:$A$43,'Asgari Ücretler'!$B$2:$B$43,,-1)/_xlfn.XLOOKUP(A116,'USD-TRY'!$A$2:$A$294,'USD-TRY'!$B$2:$B$294)</f>
        <v>401.423679942332</v>
      </c>
    </row>
    <row r="117" spans="1:3" x14ac:dyDescent="0.25">
      <c r="A117" s="4">
        <v>41913</v>
      </c>
      <c r="B117" s="9">
        <f t="shared" si="1"/>
        <v>2014</v>
      </c>
      <c r="C117" s="8">
        <f>_xlfn.XLOOKUP(A117,'Asgari Ücretler'!$A$2:$A$43,'Asgari Ücretler'!$B$2:$B$43,,-1)/_xlfn.XLOOKUP(A117,'USD-TRY'!$A$2:$A$294,'USD-TRY'!$B$2:$B$294)</f>
        <v>400.62949640287763</v>
      </c>
    </row>
    <row r="118" spans="1:3" x14ac:dyDescent="0.25">
      <c r="A118" s="4">
        <v>41883</v>
      </c>
      <c r="B118" s="9">
        <f t="shared" si="1"/>
        <v>2014</v>
      </c>
      <c r="C118" s="8">
        <f>_xlfn.XLOOKUP(A118,'Asgari Ücretler'!$A$2:$A$43,'Asgari Ücretler'!$B$2:$B$43,,-1)/_xlfn.XLOOKUP(A118,'USD-TRY'!$A$2:$A$294,'USD-TRY'!$B$2:$B$294)</f>
        <v>391.09823544903873</v>
      </c>
    </row>
    <row r="119" spans="1:3" x14ac:dyDescent="0.25">
      <c r="A119" s="4">
        <v>41852</v>
      </c>
      <c r="B119" s="9">
        <f t="shared" si="1"/>
        <v>2014</v>
      </c>
      <c r="C119" s="8">
        <f>_xlfn.XLOOKUP(A119,'Asgari Ücretler'!$A$2:$A$43,'Asgari Ücretler'!$B$2:$B$43,,-1)/_xlfn.XLOOKUP(A119,'USD-TRY'!$A$2:$A$294,'USD-TRY'!$B$2:$B$294)</f>
        <v>411.75655067239705</v>
      </c>
    </row>
    <row r="120" spans="1:3" x14ac:dyDescent="0.25">
      <c r="A120" s="4">
        <v>41821</v>
      </c>
      <c r="B120" s="9">
        <f t="shared" si="1"/>
        <v>2014</v>
      </c>
      <c r="C120" s="8">
        <f>_xlfn.XLOOKUP(A120,'Asgari Ücretler'!$A$2:$A$43,'Asgari Ücretler'!$B$2:$B$43,,-1)/_xlfn.XLOOKUP(A120,'USD-TRY'!$A$2:$A$294,'USD-TRY'!$B$2:$B$294)</f>
        <v>416.00522924642826</v>
      </c>
    </row>
    <row r="121" spans="1:3" x14ac:dyDescent="0.25">
      <c r="A121" s="4">
        <v>41791</v>
      </c>
      <c r="B121" s="9">
        <f t="shared" si="1"/>
        <v>2014</v>
      </c>
      <c r="C121" s="8">
        <f>_xlfn.XLOOKUP(A121,'Asgari Ücretler'!$A$2:$A$43,'Asgari Ücretler'!$B$2:$B$43,,-1)/_xlfn.XLOOKUP(A121,'USD-TRY'!$A$2:$A$294,'USD-TRY'!$B$2:$B$294)</f>
        <v>399.22608654617528</v>
      </c>
    </row>
    <row r="122" spans="1:3" x14ac:dyDescent="0.25">
      <c r="A122" s="4">
        <v>41760</v>
      </c>
      <c r="B122" s="9">
        <f t="shared" si="1"/>
        <v>2014</v>
      </c>
      <c r="C122" s="8">
        <f>_xlfn.XLOOKUP(A122,'Asgari Ücretler'!$A$2:$A$43,'Asgari Ücretler'!$B$2:$B$43,,-1)/_xlfn.XLOOKUP(A122,'USD-TRY'!$A$2:$A$294,'USD-TRY'!$B$2:$B$294)</f>
        <v>403.41423871060033</v>
      </c>
    </row>
    <row r="123" spans="1:3" x14ac:dyDescent="0.25">
      <c r="A123" s="4">
        <v>41730</v>
      </c>
      <c r="B123" s="9">
        <f t="shared" si="1"/>
        <v>2014</v>
      </c>
      <c r="C123" s="8">
        <f>_xlfn.XLOOKUP(A123,'Asgari Ücretler'!$A$2:$A$43,'Asgari Ücretler'!$B$2:$B$43,,-1)/_xlfn.XLOOKUP(A123,'USD-TRY'!$A$2:$A$294,'USD-TRY'!$B$2:$B$294)</f>
        <v>400.47337278106511</v>
      </c>
    </row>
    <row r="124" spans="1:3" x14ac:dyDescent="0.25">
      <c r="A124" s="4">
        <v>41699</v>
      </c>
      <c r="B124" s="9">
        <f t="shared" si="1"/>
        <v>2014</v>
      </c>
      <c r="C124" s="8">
        <f>_xlfn.XLOOKUP(A124,'Asgari Ücretler'!$A$2:$A$43,'Asgari Ücretler'!$B$2:$B$43,,-1)/_xlfn.XLOOKUP(A124,'USD-TRY'!$A$2:$A$294,'USD-TRY'!$B$2:$B$294)</f>
        <v>395.19783248470128</v>
      </c>
    </row>
    <row r="125" spans="1:3" x14ac:dyDescent="0.25">
      <c r="A125" s="4">
        <v>41671</v>
      </c>
      <c r="B125" s="9">
        <f t="shared" si="1"/>
        <v>2014</v>
      </c>
      <c r="C125" s="8">
        <f>_xlfn.XLOOKUP(A125,'Asgari Ücretler'!$A$2:$A$43,'Asgari Ücretler'!$B$2:$B$43,,-1)/_xlfn.XLOOKUP(A125,'USD-TRY'!$A$2:$A$294,'USD-TRY'!$B$2:$B$294)</f>
        <v>382.92671887023045</v>
      </c>
    </row>
    <row r="126" spans="1:3" x14ac:dyDescent="0.25">
      <c r="A126" s="4">
        <v>41640</v>
      </c>
      <c r="B126" s="9">
        <f t="shared" si="1"/>
        <v>2014</v>
      </c>
      <c r="C126" s="8">
        <f>_xlfn.XLOOKUP(A126,'Asgari Ücretler'!$A$2:$A$43,'Asgari Ücretler'!$B$2:$B$43,,-1)/_xlfn.XLOOKUP(A126,'USD-TRY'!$A$2:$A$294,'USD-TRY'!$B$2:$B$294)</f>
        <v>374.22037422037425</v>
      </c>
    </row>
    <row r="127" spans="1:3" x14ac:dyDescent="0.25">
      <c r="A127" s="4">
        <v>41609</v>
      </c>
      <c r="B127" s="9">
        <f t="shared" si="1"/>
        <v>2013</v>
      </c>
      <c r="C127" s="8">
        <f>_xlfn.XLOOKUP(A127,'Asgari Ücretler'!$A$2:$A$43,'Asgari Ücretler'!$B$2:$B$43,,-1)/_xlfn.XLOOKUP(A127,'USD-TRY'!$A$2:$A$294,'USD-TRY'!$B$2:$B$294)</f>
        <v>375.00699039985091</v>
      </c>
    </row>
    <row r="128" spans="1:3" x14ac:dyDescent="0.25">
      <c r="A128" s="4">
        <v>41579</v>
      </c>
      <c r="B128" s="9">
        <f t="shared" si="1"/>
        <v>2013</v>
      </c>
      <c r="C128" s="8">
        <f>_xlfn.XLOOKUP(A128,'Asgari Ücretler'!$A$2:$A$43,'Asgari Ücretler'!$B$2:$B$43,,-1)/_xlfn.XLOOKUP(A128,'USD-TRY'!$A$2:$A$294,'USD-TRY'!$B$2:$B$294)</f>
        <v>398.40083176552133</v>
      </c>
    </row>
    <row r="129" spans="1:3" x14ac:dyDescent="0.25">
      <c r="A129" s="4">
        <v>41548</v>
      </c>
      <c r="B129" s="9">
        <f t="shared" si="1"/>
        <v>2013</v>
      </c>
      <c r="C129" s="8">
        <f>_xlfn.XLOOKUP(A129,'Asgari Ücretler'!$A$2:$A$43,'Asgari Ücretler'!$B$2:$B$43,,-1)/_xlfn.XLOOKUP(A129,'USD-TRY'!$A$2:$A$294,'USD-TRY'!$B$2:$B$294)</f>
        <v>403.15130260521045</v>
      </c>
    </row>
    <row r="130" spans="1:3" x14ac:dyDescent="0.25">
      <c r="A130" s="4">
        <v>41518</v>
      </c>
      <c r="B130" s="9">
        <f t="shared" si="1"/>
        <v>2013</v>
      </c>
      <c r="C130" s="8">
        <f>_xlfn.XLOOKUP(A130,'Asgari Ücretler'!$A$2:$A$43,'Asgari Ücretler'!$B$2:$B$43,,-1)/_xlfn.XLOOKUP(A130,'USD-TRY'!$A$2:$A$294,'USD-TRY'!$B$2:$B$294)</f>
        <v>398.63766967204992</v>
      </c>
    </row>
    <row r="131" spans="1:3" x14ac:dyDescent="0.25">
      <c r="A131" s="4">
        <v>41487</v>
      </c>
      <c r="B131" s="9">
        <f t="shared" ref="B131:B194" si="2">YEAR(A131)</f>
        <v>2013</v>
      </c>
      <c r="C131" s="8">
        <f>_xlfn.XLOOKUP(A131,'Asgari Ücretler'!$A$2:$A$43,'Asgari Ücretler'!$B$2:$B$43,,-1)/_xlfn.XLOOKUP(A131,'USD-TRY'!$A$2:$A$294,'USD-TRY'!$B$2:$B$294)</f>
        <v>394.39788266431412</v>
      </c>
    </row>
    <row r="132" spans="1:3" x14ac:dyDescent="0.25">
      <c r="A132" s="4">
        <v>41456</v>
      </c>
      <c r="B132" s="9">
        <f t="shared" si="2"/>
        <v>2013</v>
      </c>
      <c r="C132" s="8">
        <f>_xlfn.XLOOKUP(A132,'Asgari Ücretler'!$A$2:$A$43,'Asgari Ücretler'!$B$2:$B$43,,-1)/_xlfn.XLOOKUP(A132,'USD-TRY'!$A$2:$A$294,'USD-TRY'!$B$2:$B$294)</f>
        <v>415.79600062005892</v>
      </c>
    </row>
    <row r="133" spans="1:3" x14ac:dyDescent="0.25">
      <c r="A133" s="4">
        <v>41426</v>
      </c>
      <c r="B133" s="9">
        <f t="shared" si="2"/>
        <v>2013</v>
      </c>
      <c r="C133" s="8">
        <f>_xlfn.XLOOKUP(A133,'Asgari Ücretler'!$A$2:$A$43,'Asgari Ücretler'!$B$2:$B$43,,-1)/_xlfn.XLOOKUP(A133,'USD-TRY'!$A$2:$A$294,'USD-TRY'!$B$2:$B$294)</f>
        <v>401.27540439651597</v>
      </c>
    </row>
    <row r="134" spans="1:3" x14ac:dyDescent="0.25">
      <c r="A134" s="4">
        <v>41395</v>
      </c>
      <c r="B134" s="9">
        <f t="shared" si="2"/>
        <v>2013</v>
      </c>
      <c r="C134" s="8">
        <f>_xlfn.XLOOKUP(A134,'Asgari Ücretler'!$A$2:$A$43,'Asgari Ücretler'!$B$2:$B$43,,-1)/_xlfn.XLOOKUP(A134,'USD-TRY'!$A$2:$A$294,'USD-TRY'!$B$2:$B$294)</f>
        <v>412.65728300277249</v>
      </c>
    </row>
    <row r="135" spans="1:3" x14ac:dyDescent="0.25">
      <c r="A135" s="4">
        <v>41365</v>
      </c>
      <c r="B135" s="9">
        <f t="shared" si="2"/>
        <v>2013</v>
      </c>
      <c r="C135" s="8">
        <f>_xlfn.XLOOKUP(A135,'Asgari Ücretler'!$A$2:$A$43,'Asgari Ücretler'!$B$2:$B$43,,-1)/_xlfn.XLOOKUP(A135,'USD-TRY'!$A$2:$A$294,'USD-TRY'!$B$2:$B$294)</f>
        <v>431.66759620747354</v>
      </c>
    </row>
    <row r="136" spans="1:3" x14ac:dyDescent="0.25">
      <c r="A136" s="4">
        <v>41334</v>
      </c>
      <c r="B136" s="9">
        <f t="shared" si="2"/>
        <v>2013</v>
      </c>
      <c r="C136" s="8">
        <f>_xlfn.XLOOKUP(A136,'Asgari Ücretler'!$A$2:$A$43,'Asgari Ücretler'!$B$2:$B$43,,-1)/_xlfn.XLOOKUP(A136,'USD-TRY'!$A$2:$A$294,'USD-TRY'!$B$2:$B$294)</f>
        <v>427.84964068546162</v>
      </c>
    </row>
    <row r="137" spans="1:3" x14ac:dyDescent="0.25">
      <c r="A137" s="4">
        <v>41306</v>
      </c>
      <c r="B137" s="9">
        <f t="shared" si="2"/>
        <v>2013</v>
      </c>
      <c r="C137" s="8">
        <f>_xlfn.XLOOKUP(A137,'Asgari Ücretler'!$A$2:$A$43,'Asgari Ücretler'!$B$2:$B$43,,-1)/_xlfn.XLOOKUP(A137,'USD-TRY'!$A$2:$A$294,'USD-TRY'!$B$2:$B$294)</f>
        <v>430.34751181540173</v>
      </c>
    </row>
    <row r="138" spans="1:3" x14ac:dyDescent="0.25">
      <c r="A138" s="4">
        <v>41275</v>
      </c>
      <c r="B138" s="9">
        <f t="shared" si="2"/>
        <v>2013</v>
      </c>
      <c r="C138" s="8">
        <f>_xlfn.XLOOKUP(A138,'Asgari Ücretler'!$A$2:$A$43,'Asgari Ücretler'!$B$2:$B$43,,-1)/_xlfn.XLOOKUP(A138,'USD-TRY'!$A$2:$A$294,'USD-TRY'!$B$2:$B$294)</f>
        <v>440.03638637784985</v>
      </c>
    </row>
    <row r="139" spans="1:3" x14ac:dyDescent="0.25">
      <c r="A139" s="4">
        <v>41244</v>
      </c>
      <c r="B139" s="9">
        <f t="shared" si="2"/>
        <v>2012</v>
      </c>
      <c r="C139" s="8">
        <f>_xlfn.XLOOKUP(A139,'Asgari Ücretler'!$A$2:$A$43,'Asgari Ücretler'!$B$2:$B$43,,-1)/_xlfn.XLOOKUP(A139,'USD-TRY'!$A$2:$A$294,'USD-TRY'!$B$2:$B$294)</f>
        <v>414.7558445927005</v>
      </c>
    </row>
    <row r="140" spans="1:3" x14ac:dyDescent="0.25">
      <c r="A140" s="4">
        <v>41214</v>
      </c>
      <c r="B140" s="9">
        <f t="shared" si="2"/>
        <v>2012</v>
      </c>
      <c r="C140" s="8">
        <f>_xlfn.XLOOKUP(A140,'Asgari Ücretler'!$A$2:$A$43,'Asgari Ücretler'!$B$2:$B$43,,-1)/_xlfn.XLOOKUP(A140,'USD-TRY'!$A$2:$A$294,'USD-TRY'!$B$2:$B$294)</f>
        <v>413.92043865047833</v>
      </c>
    </row>
    <row r="141" spans="1:3" x14ac:dyDescent="0.25">
      <c r="A141" s="4">
        <v>41183</v>
      </c>
      <c r="B141" s="9">
        <f t="shared" si="2"/>
        <v>2012</v>
      </c>
      <c r="C141" s="8">
        <f>_xlfn.XLOOKUP(A141,'Asgari Ücretler'!$A$2:$A$43,'Asgari Ücretler'!$B$2:$B$43,,-1)/_xlfn.XLOOKUP(A141,'USD-TRY'!$A$2:$A$294,'USD-TRY'!$B$2:$B$294)</f>
        <v>412.46654772524528</v>
      </c>
    </row>
    <row r="142" spans="1:3" x14ac:dyDescent="0.25">
      <c r="A142" s="4">
        <v>41153</v>
      </c>
      <c r="B142" s="9">
        <f t="shared" si="2"/>
        <v>2012</v>
      </c>
      <c r="C142" s="8">
        <f>_xlfn.XLOOKUP(A142,'Asgari Ücretler'!$A$2:$A$43,'Asgari Ücretler'!$B$2:$B$43,,-1)/_xlfn.XLOOKUP(A142,'USD-TRY'!$A$2:$A$294,'USD-TRY'!$B$2:$B$294)</f>
        <v>411.82364729458914</v>
      </c>
    </row>
    <row r="143" spans="1:3" x14ac:dyDescent="0.25">
      <c r="A143" s="4">
        <v>41122</v>
      </c>
      <c r="B143" s="9">
        <f t="shared" si="2"/>
        <v>2012</v>
      </c>
      <c r="C143" s="8">
        <f>_xlfn.XLOOKUP(A143,'Asgari Ücretler'!$A$2:$A$43,'Asgari Ücretler'!$B$2:$B$43,,-1)/_xlfn.XLOOKUP(A143,'USD-TRY'!$A$2:$A$294,'USD-TRY'!$B$2:$B$294)</f>
        <v>406.79643681953149</v>
      </c>
    </row>
    <row r="144" spans="1:3" x14ac:dyDescent="0.25">
      <c r="A144" s="4">
        <v>41091</v>
      </c>
      <c r="B144" s="9">
        <f t="shared" si="2"/>
        <v>2012</v>
      </c>
      <c r="C144" s="8">
        <f>_xlfn.XLOOKUP(A144,'Asgari Ücretler'!$A$2:$A$43,'Asgari Ücretler'!$B$2:$B$43,,-1)/_xlfn.XLOOKUP(A144,'USD-TRY'!$A$2:$A$294,'USD-TRY'!$B$2:$B$294)</f>
        <v>412.12188736003566</v>
      </c>
    </row>
    <row r="145" spans="1:3" x14ac:dyDescent="0.25">
      <c r="A145" s="4">
        <v>41061</v>
      </c>
      <c r="B145" s="9">
        <f t="shared" si="2"/>
        <v>2012</v>
      </c>
      <c r="C145" s="8">
        <f>_xlfn.XLOOKUP(A145,'Asgari Ücretler'!$A$2:$A$43,'Asgari Ücretler'!$B$2:$B$43,,-1)/_xlfn.XLOOKUP(A145,'USD-TRY'!$A$2:$A$294,'USD-TRY'!$B$2:$B$294)</f>
        <v>387.42885561142731</v>
      </c>
    </row>
    <row r="146" spans="1:3" x14ac:dyDescent="0.25">
      <c r="A146" s="4">
        <v>41030</v>
      </c>
      <c r="B146" s="9">
        <f t="shared" si="2"/>
        <v>2012</v>
      </c>
      <c r="C146" s="8">
        <f>_xlfn.XLOOKUP(A146,'Asgari Ücretler'!$A$2:$A$43,'Asgari Ücretler'!$B$2:$B$43,,-1)/_xlfn.XLOOKUP(A146,'USD-TRY'!$A$2:$A$294,'USD-TRY'!$B$2:$B$294)</f>
        <v>375.71941482235678</v>
      </c>
    </row>
    <row r="147" spans="1:3" x14ac:dyDescent="0.25">
      <c r="A147" s="4">
        <v>41000</v>
      </c>
      <c r="B147" s="9">
        <f t="shared" si="2"/>
        <v>2012</v>
      </c>
      <c r="C147" s="8">
        <f>_xlfn.XLOOKUP(A147,'Asgari Ücretler'!$A$2:$A$43,'Asgari Ücretler'!$B$2:$B$43,,-1)/_xlfn.XLOOKUP(A147,'USD-TRY'!$A$2:$A$294,'USD-TRY'!$B$2:$B$294)</f>
        <v>399.16310845431258</v>
      </c>
    </row>
    <row r="148" spans="1:3" x14ac:dyDescent="0.25">
      <c r="A148" s="4">
        <v>40969</v>
      </c>
      <c r="B148" s="9">
        <f t="shared" si="2"/>
        <v>2012</v>
      </c>
      <c r="C148" s="8">
        <f>_xlfn.XLOOKUP(A148,'Asgari Ücretler'!$A$2:$A$43,'Asgari Ücretler'!$B$2:$B$43,,-1)/_xlfn.XLOOKUP(A148,'USD-TRY'!$A$2:$A$294,'USD-TRY'!$B$2:$B$294)</f>
        <v>393.34081346423562</v>
      </c>
    </row>
    <row r="149" spans="1:3" x14ac:dyDescent="0.25">
      <c r="A149" s="4">
        <v>40940</v>
      </c>
      <c r="B149" s="9">
        <f t="shared" si="2"/>
        <v>2012</v>
      </c>
      <c r="C149" s="8">
        <f>_xlfn.XLOOKUP(A149,'Asgari Ücretler'!$A$2:$A$43,'Asgari Ücretler'!$B$2:$B$43,,-1)/_xlfn.XLOOKUP(A149,'USD-TRY'!$A$2:$A$294,'USD-TRY'!$B$2:$B$294)</f>
        <v>400.85186667428962</v>
      </c>
    </row>
    <row r="150" spans="1:3" x14ac:dyDescent="0.25">
      <c r="A150" s="4">
        <v>40909</v>
      </c>
      <c r="B150" s="9">
        <f t="shared" si="2"/>
        <v>2012</v>
      </c>
      <c r="C150" s="8">
        <f>_xlfn.XLOOKUP(A150,'Asgari Ücretler'!$A$2:$A$43,'Asgari Ücretler'!$B$2:$B$43,,-1)/_xlfn.XLOOKUP(A150,'USD-TRY'!$A$2:$A$294,'USD-TRY'!$B$2:$B$294)</f>
        <v>394.49164462949415</v>
      </c>
    </row>
    <row r="151" spans="1:3" x14ac:dyDescent="0.25">
      <c r="A151" s="4">
        <v>40878</v>
      </c>
      <c r="B151" s="9">
        <f t="shared" si="2"/>
        <v>2011</v>
      </c>
      <c r="C151" s="8">
        <f>_xlfn.XLOOKUP(A151,'Asgari Ücretler'!$A$2:$A$43,'Asgari Ücretler'!$B$2:$B$43,,-1)/_xlfn.XLOOKUP(A151,'USD-TRY'!$A$2:$A$294,'USD-TRY'!$B$2:$B$294)</f>
        <v>349.57559681697614</v>
      </c>
    </row>
    <row r="152" spans="1:3" x14ac:dyDescent="0.25">
      <c r="A152" s="4">
        <v>40848</v>
      </c>
      <c r="B152" s="9">
        <f t="shared" si="2"/>
        <v>2011</v>
      </c>
      <c r="C152" s="8">
        <f>_xlfn.XLOOKUP(A152,'Asgari Ücretler'!$A$2:$A$43,'Asgari Ücretler'!$B$2:$B$43,,-1)/_xlfn.XLOOKUP(A152,'USD-TRY'!$A$2:$A$294,'USD-TRY'!$B$2:$B$294)</f>
        <v>360.21975619089272</v>
      </c>
    </row>
    <row r="153" spans="1:3" x14ac:dyDescent="0.25">
      <c r="A153" s="4">
        <v>40817</v>
      </c>
      <c r="B153" s="9">
        <f t="shared" si="2"/>
        <v>2011</v>
      </c>
      <c r="C153" s="8">
        <f>_xlfn.XLOOKUP(A153,'Asgari Ücretler'!$A$2:$A$43,'Asgari Ücretler'!$B$2:$B$43,,-1)/_xlfn.XLOOKUP(A153,'USD-TRY'!$A$2:$A$294,'USD-TRY'!$B$2:$B$294)</f>
        <v>372.0779220779221</v>
      </c>
    </row>
    <row r="154" spans="1:3" x14ac:dyDescent="0.25">
      <c r="A154" s="4">
        <v>40787</v>
      </c>
      <c r="B154" s="9">
        <f t="shared" si="2"/>
        <v>2011</v>
      </c>
      <c r="C154" s="8">
        <f>_xlfn.XLOOKUP(A154,'Asgari Ücretler'!$A$2:$A$43,'Asgari Ücretler'!$B$2:$B$43,,-1)/_xlfn.XLOOKUP(A154,'USD-TRY'!$A$2:$A$294,'USD-TRY'!$B$2:$B$294)</f>
        <v>354.29324157212756</v>
      </c>
    </row>
    <row r="155" spans="1:3" x14ac:dyDescent="0.25">
      <c r="A155" s="4">
        <v>40756</v>
      </c>
      <c r="B155" s="9">
        <f t="shared" si="2"/>
        <v>2011</v>
      </c>
      <c r="C155" s="8">
        <f>_xlfn.XLOOKUP(A155,'Asgari Ücretler'!$A$2:$A$43,'Asgari Ücretler'!$B$2:$B$43,,-1)/_xlfn.XLOOKUP(A155,'USD-TRY'!$A$2:$A$294,'USD-TRY'!$B$2:$B$294)</f>
        <v>383.95874606689199</v>
      </c>
    </row>
    <row r="156" spans="1:3" x14ac:dyDescent="0.25">
      <c r="A156" s="4">
        <v>40725</v>
      </c>
      <c r="B156" s="9">
        <f t="shared" si="2"/>
        <v>2011</v>
      </c>
      <c r="C156" s="8">
        <f>_xlfn.XLOOKUP(A156,'Asgari Ücretler'!$A$2:$A$43,'Asgari Ücretler'!$B$2:$B$43,,-1)/_xlfn.XLOOKUP(A156,'USD-TRY'!$A$2:$A$294,'USD-TRY'!$B$2:$B$294)</f>
        <v>390.21140522295258</v>
      </c>
    </row>
    <row r="157" spans="1:3" x14ac:dyDescent="0.25">
      <c r="A157" s="4">
        <v>40695</v>
      </c>
      <c r="B157" s="9">
        <f t="shared" si="2"/>
        <v>2011</v>
      </c>
      <c r="C157" s="8">
        <f>_xlfn.XLOOKUP(A157,'Asgari Ücretler'!$A$2:$A$43,'Asgari Ücretler'!$B$2:$B$43,,-1)/_xlfn.XLOOKUP(A157,'USD-TRY'!$A$2:$A$294,'USD-TRY'!$B$2:$B$294)</f>
        <v>388.7202270763915</v>
      </c>
    </row>
    <row r="158" spans="1:3" x14ac:dyDescent="0.25">
      <c r="A158" s="4">
        <v>40664</v>
      </c>
      <c r="B158" s="9">
        <f t="shared" si="2"/>
        <v>2011</v>
      </c>
      <c r="C158" s="8">
        <f>_xlfn.XLOOKUP(A158,'Asgari Ücretler'!$A$2:$A$43,'Asgari Ücretler'!$B$2:$B$43,,-1)/_xlfn.XLOOKUP(A158,'USD-TRY'!$A$2:$A$294,'USD-TRY'!$B$2:$B$294)</f>
        <v>395.23182131877786</v>
      </c>
    </row>
    <row r="159" spans="1:3" x14ac:dyDescent="0.25">
      <c r="A159" s="4">
        <v>40634</v>
      </c>
      <c r="B159" s="9">
        <f t="shared" si="2"/>
        <v>2011</v>
      </c>
      <c r="C159" s="8">
        <f>_xlfn.XLOOKUP(A159,'Asgari Ücretler'!$A$2:$A$43,'Asgari Ücretler'!$B$2:$B$43,,-1)/_xlfn.XLOOKUP(A159,'USD-TRY'!$A$2:$A$294,'USD-TRY'!$B$2:$B$294)</f>
        <v>414.14765630136088</v>
      </c>
    </row>
    <row r="160" spans="1:3" x14ac:dyDescent="0.25">
      <c r="A160" s="4">
        <v>40603</v>
      </c>
      <c r="B160" s="9">
        <f t="shared" si="2"/>
        <v>2011</v>
      </c>
      <c r="C160" s="8">
        <f>_xlfn.XLOOKUP(A160,'Asgari Ücretler'!$A$2:$A$43,'Asgari Ücretler'!$B$2:$B$43,,-1)/_xlfn.XLOOKUP(A160,'USD-TRY'!$A$2:$A$294,'USD-TRY'!$B$2:$B$294)</f>
        <v>407.63556360812731</v>
      </c>
    </row>
    <row r="161" spans="1:3" x14ac:dyDescent="0.25">
      <c r="A161" s="4">
        <v>40575</v>
      </c>
      <c r="B161" s="9">
        <f t="shared" si="2"/>
        <v>2011</v>
      </c>
      <c r="C161" s="8">
        <f>_xlfn.XLOOKUP(A161,'Asgari Ücretler'!$A$2:$A$43,'Asgari Ücretler'!$B$2:$B$43,,-1)/_xlfn.XLOOKUP(A161,'USD-TRY'!$A$2:$A$294,'USD-TRY'!$B$2:$B$294)</f>
        <v>394.06981108469915</v>
      </c>
    </row>
    <row r="162" spans="1:3" x14ac:dyDescent="0.25">
      <c r="A162" s="4">
        <v>40544</v>
      </c>
      <c r="B162" s="9">
        <f t="shared" si="2"/>
        <v>2011</v>
      </c>
      <c r="C162" s="8">
        <f>_xlfn.XLOOKUP(A162,'Asgari Ücretler'!$A$2:$A$43,'Asgari Ücretler'!$B$2:$B$43,,-1)/_xlfn.XLOOKUP(A162,'USD-TRY'!$A$2:$A$294,'USD-TRY'!$B$2:$B$294)</f>
        <v>392.62075412901214</v>
      </c>
    </row>
    <row r="163" spans="1:3" x14ac:dyDescent="0.25">
      <c r="A163" s="4">
        <v>40513</v>
      </c>
      <c r="B163" s="9">
        <f t="shared" si="2"/>
        <v>2010</v>
      </c>
      <c r="C163" s="8">
        <f>_xlfn.XLOOKUP(A163,'Asgari Ücretler'!$A$2:$A$43,'Asgari Ücretler'!$B$2:$B$43,,-1)/_xlfn.XLOOKUP(A163,'USD-TRY'!$A$2:$A$294,'USD-TRY'!$B$2:$B$294)</f>
        <v>388.55956936247486</v>
      </c>
    </row>
    <row r="164" spans="1:3" x14ac:dyDescent="0.25">
      <c r="A164" s="4">
        <v>40483</v>
      </c>
      <c r="B164" s="9">
        <f t="shared" si="2"/>
        <v>2010</v>
      </c>
      <c r="C164" s="8">
        <f>_xlfn.XLOOKUP(A164,'Asgari Ücretler'!$A$2:$A$43,'Asgari Ücretler'!$B$2:$B$43,,-1)/_xlfn.XLOOKUP(A164,'USD-TRY'!$A$2:$A$294,'USD-TRY'!$B$2:$B$294)</f>
        <v>398.11283141736993</v>
      </c>
    </row>
    <row r="165" spans="1:3" x14ac:dyDescent="0.25">
      <c r="A165" s="4">
        <v>40452</v>
      </c>
      <c r="B165" s="9">
        <f t="shared" si="2"/>
        <v>2010</v>
      </c>
      <c r="C165" s="8">
        <f>_xlfn.XLOOKUP(A165,'Asgari Ücretler'!$A$2:$A$43,'Asgari Ücretler'!$B$2:$B$43,,-1)/_xlfn.XLOOKUP(A165,'USD-TRY'!$A$2:$A$294,'USD-TRY'!$B$2:$B$294)</f>
        <v>418.08792742498252</v>
      </c>
    </row>
    <row r="166" spans="1:3" x14ac:dyDescent="0.25">
      <c r="A166" s="4">
        <v>40422</v>
      </c>
      <c r="B166" s="9">
        <f t="shared" si="2"/>
        <v>2010</v>
      </c>
      <c r="C166" s="8">
        <f>_xlfn.XLOOKUP(A166,'Asgari Ücretler'!$A$2:$A$43,'Asgari Ücretler'!$B$2:$B$43,,-1)/_xlfn.XLOOKUP(A166,'USD-TRY'!$A$2:$A$294,'USD-TRY'!$B$2:$B$294)</f>
        <v>413.69976522579759</v>
      </c>
    </row>
    <row r="167" spans="1:3" x14ac:dyDescent="0.25">
      <c r="A167" s="4">
        <v>40391</v>
      </c>
      <c r="B167" s="9">
        <f t="shared" si="2"/>
        <v>2010</v>
      </c>
      <c r="C167" s="8">
        <f>_xlfn.XLOOKUP(A167,'Asgari Ücretler'!$A$2:$A$43,'Asgari Ücretler'!$B$2:$B$43,,-1)/_xlfn.XLOOKUP(A167,'USD-TRY'!$A$2:$A$294,'USD-TRY'!$B$2:$B$294)</f>
        <v>392.42811292329861</v>
      </c>
    </row>
    <row r="168" spans="1:3" x14ac:dyDescent="0.25">
      <c r="A168" s="4">
        <v>40360</v>
      </c>
      <c r="B168" s="9">
        <f t="shared" si="2"/>
        <v>2010</v>
      </c>
      <c r="C168" s="8">
        <f>_xlfn.XLOOKUP(A168,'Asgari Ücretler'!$A$2:$A$43,'Asgari Ücretler'!$B$2:$B$43,,-1)/_xlfn.XLOOKUP(A168,'USD-TRY'!$A$2:$A$294,'USD-TRY'!$B$2:$B$294)</f>
        <v>397.34712826634831</v>
      </c>
    </row>
    <row r="169" spans="1:3" x14ac:dyDescent="0.25">
      <c r="A169" s="4">
        <v>40330</v>
      </c>
      <c r="B169" s="9">
        <f t="shared" si="2"/>
        <v>2010</v>
      </c>
      <c r="C169" s="8">
        <f>_xlfn.XLOOKUP(A169,'Asgari Ücretler'!$A$2:$A$43,'Asgari Ücretler'!$B$2:$B$43,,-1)/_xlfn.XLOOKUP(A169,'USD-TRY'!$A$2:$A$294,'USD-TRY'!$B$2:$B$294)</f>
        <v>363.33102274875546</v>
      </c>
    </row>
    <row r="170" spans="1:3" x14ac:dyDescent="0.25">
      <c r="A170" s="4">
        <v>40299</v>
      </c>
      <c r="B170" s="9">
        <f t="shared" si="2"/>
        <v>2010</v>
      </c>
      <c r="C170" s="8">
        <f>_xlfn.XLOOKUP(A170,'Asgari Ücretler'!$A$2:$A$43,'Asgari Ücretler'!$B$2:$B$43,,-1)/_xlfn.XLOOKUP(A170,'USD-TRY'!$A$2:$A$294,'USD-TRY'!$B$2:$B$294)</f>
        <v>366.28549647417572</v>
      </c>
    </row>
    <row r="171" spans="1:3" x14ac:dyDescent="0.25">
      <c r="A171" s="4">
        <v>40269</v>
      </c>
      <c r="B171" s="9">
        <f t="shared" si="2"/>
        <v>2010</v>
      </c>
      <c r="C171" s="8">
        <f>_xlfn.XLOOKUP(A171,'Asgari Ücretler'!$A$2:$A$43,'Asgari Ücretler'!$B$2:$B$43,,-1)/_xlfn.XLOOKUP(A171,'USD-TRY'!$A$2:$A$294,'USD-TRY'!$B$2:$B$294)</f>
        <v>387.03765858897765</v>
      </c>
    </row>
    <row r="172" spans="1:3" x14ac:dyDescent="0.25">
      <c r="A172" s="4">
        <v>40238</v>
      </c>
      <c r="B172" s="9">
        <f t="shared" si="2"/>
        <v>2010</v>
      </c>
      <c r="C172" s="8">
        <f>_xlfn.XLOOKUP(A172,'Asgari Ücretler'!$A$2:$A$43,'Asgari Ücretler'!$B$2:$B$43,,-1)/_xlfn.XLOOKUP(A172,'USD-TRY'!$A$2:$A$294,'USD-TRY'!$B$2:$B$294)</f>
        <v>379.5221169036335</v>
      </c>
    </row>
    <row r="173" spans="1:3" x14ac:dyDescent="0.25">
      <c r="A173" s="4">
        <v>40210</v>
      </c>
      <c r="B173" s="9">
        <f t="shared" si="2"/>
        <v>2010</v>
      </c>
      <c r="C173" s="8">
        <f>_xlfn.XLOOKUP(A173,'Asgari Ücretler'!$A$2:$A$43,'Asgari Ücretler'!$B$2:$B$43,,-1)/_xlfn.XLOOKUP(A173,'USD-TRY'!$A$2:$A$294,'USD-TRY'!$B$2:$B$294)</f>
        <v>372.77429365746434</v>
      </c>
    </row>
    <row r="174" spans="1:3" x14ac:dyDescent="0.25">
      <c r="A174" s="4">
        <v>40179</v>
      </c>
      <c r="B174" s="9">
        <f t="shared" si="2"/>
        <v>2010</v>
      </c>
      <c r="C174" s="8">
        <f>_xlfn.XLOOKUP(A174,'Asgari Ücretler'!$A$2:$A$43,'Asgari Ücretler'!$B$2:$B$43,,-1)/_xlfn.XLOOKUP(A174,'USD-TRY'!$A$2:$A$294,'USD-TRY'!$B$2:$B$294)</f>
        <v>385.15030060120239</v>
      </c>
    </row>
    <row r="175" spans="1:3" x14ac:dyDescent="0.25">
      <c r="A175" s="4">
        <v>40148</v>
      </c>
      <c r="B175" s="9">
        <f t="shared" si="2"/>
        <v>2009</v>
      </c>
      <c r="C175" s="8">
        <f>_xlfn.XLOOKUP(A175,'Asgari Ücretler'!$A$2:$A$43,'Asgari Ücretler'!$B$2:$B$43,,-1)/_xlfn.XLOOKUP(A175,'USD-TRY'!$A$2:$A$294,'USD-TRY'!$B$2:$B$294)</f>
        <v>364.27143047593654</v>
      </c>
    </row>
    <row r="176" spans="1:3" x14ac:dyDescent="0.25">
      <c r="A176" s="4">
        <v>40118</v>
      </c>
      <c r="B176" s="9">
        <f t="shared" si="2"/>
        <v>2009</v>
      </c>
      <c r="C176" s="8">
        <f>_xlfn.XLOOKUP(A176,'Asgari Ücretler'!$A$2:$A$43,'Asgari Ücretler'!$B$2:$B$43,,-1)/_xlfn.XLOOKUP(A176,'USD-TRY'!$A$2:$A$294,'USD-TRY'!$B$2:$B$294)</f>
        <v>357.59717314487631</v>
      </c>
    </row>
    <row r="177" spans="1:3" x14ac:dyDescent="0.25">
      <c r="A177" s="4">
        <v>40087</v>
      </c>
      <c r="B177" s="9">
        <f t="shared" si="2"/>
        <v>2009</v>
      </c>
      <c r="C177" s="8">
        <f>_xlfn.XLOOKUP(A177,'Asgari Ücretler'!$A$2:$A$43,'Asgari Ücretler'!$B$2:$B$43,,-1)/_xlfn.XLOOKUP(A177,'USD-TRY'!$A$2:$A$294,'USD-TRY'!$B$2:$B$294)</f>
        <v>362.77217206585237</v>
      </c>
    </row>
    <row r="178" spans="1:3" x14ac:dyDescent="0.25">
      <c r="A178" s="4">
        <v>40057</v>
      </c>
      <c r="B178" s="9">
        <f t="shared" si="2"/>
        <v>2009</v>
      </c>
      <c r="C178" s="8">
        <f>_xlfn.XLOOKUP(A178,'Asgari Ücretler'!$A$2:$A$43,'Asgari Ücretler'!$B$2:$B$43,,-1)/_xlfn.XLOOKUP(A178,'USD-TRY'!$A$2:$A$294,'USD-TRY'!$B$2:$B$294)</f>
        <v>368.27279466271312</v>
      </c>
    </row>
    <row r="179" spans="1:3" x14ac:dyDescent="0.25">
      <c r="A179" s="4">
        <v>40026</v>
      </c>
      <c r="B179" s="9">
        <f t="shared" si="2"/>
        <v>2009</v>
      </c>
      <c r="C179" s="8">
        <f>_xlfn.XLOOKUP(A179,'Asgari Ücretler'!$A$2:$A$43,'Asgari Ücretler'!$B$2:$B$43,,-1)/_xlfn.XLOOKUP(A179,'USD-TRY'!$A$2:$A$294,'USD-TRY'!$B$2:$B$294)</f>
        <v>364.22287390029328</v>
      </c>
    </row>
    <row r="180" spans="1:3" x14ac:dyDescent="0.25">
      <c r="A180" s="4">
        <v>39995</v>
      </c>
      <c r="B180" s="9">
        <f t="shared" si="2"/>
        <v>2009</v>
      </c>
      <c r="C180" s="8">
        <f>_xlfn.XLOOKUP(A180,'Asgari Ücretler'!$A$2:$A$43,'Asgari Ücretler'!$B$2:$B$43,,-1)/_xlfn.XLOOKUP(A180,'USD-TRY'!$A$2:$A$294,'USD-TRY'!$B$2:$B$294)</f>
        <v>371.47712596016584</v>
      </c>
    </row>
    <row r="181" spans="1:3" x14ac:dyDescent="0.25">
      <c r="A181" s="4">
        <v>39965</v>
      </c>
      <c r="B181" s="9">
        <f t="shared" si="2"/>
        <v>2009</v>
      </c>
      <c r="C181" s="8">
        <f>_xlfn.XLOOKUP(A181,'Asgari Ücretler'!$A$2:$A$43,'Asgari Ücretler'!$B$2:$B$43,,-1)/_xlfn.XLOOKUP(A181,'USD-TRY'!$A$2:$A$294,'USD-TRY'!$B$2:$B$294)</f>
        <v>341.95913071683424</v>
      </c>
    </row>
    <row r="182" spans="1:3" x14ac:dyDescent="0.25">
      <c r="A182" s="4">
        <v>39934</v>
      </c>
      <c r="B182" s="9">
        <f t="shared" si="2"/>
        <v>2009</v>
      </c>
      <c r="C182" s="8">
        <f>_xlfn.XLOOKUP(A182,'Asgari Ücretler'!$A$2:$A$43,'Asgari Ücretler'!$B$2:$B$43,,-1)/_xlfn.XLOOKUP(A182,'USD-TRY'!$A$2:$A$294,'USD-TRY'!$B$2:$B$294)</f>
        <v>343.27298775722841</v>
      </c>
    </row>
    <row r="183" spans="1:3" x14ac:dyDescent="0.25">
      <c r="A183" s="4">
        <v>39904</v>
      </c>
      <c r="B183" s="9">
        <f t="shared" si="2"/>
        <v>2009</v>
      </c>
      <c r="C183" s="8">
        <f>_xlfn.XLOOKUP(A183,'Asgari Ücretler'!$A$2:$A$43,'Asgari Ücretler'!$B$2:$B$43,,-1)/_xlfn.XLOOKUP(A183,'USD-TRY'!$A$2:$A$294,'USD-TRY'!$B$2:$B$294)</f>
        <v>329.80666958643559</v>
      </c>
    </row>
    <row r="184" spans="1:3" x14ac:dyDescent="0.25">
      <c r="A184" s="4">
        <v>39873</v>
      </c>
      <c r="B184" s="9">
        <f t="shared" si="2"/>
        <v>2009</v>
      </c>
      <c r="C184" s="8">
        <f>_xlfn.XLOOKUP(A184,'Asgari Ücretler'!$A$2:$A$43,'Asgari Ücretler'!$B$2:$B$43,,-1)/_xlfn.XLOOKUP(A184,'USD-TRY'!$A$2:$A$294,'USD-TRY'!$B$2:$B$294)</f>
        <v>317.16606498194949</v>
      </c>
    </row>
    <row r="185" spans="1:3" x14ac:dyDescent="0.25">
      <c r="A185" s="4">
        <v>39845</v>
      </c>
      <c r="B185" s="9">
        <f t="shared" si="2"/>
        <v>2009</v>
      </c>
      <c r="C185" s="8">
        <f>_xlfn.XLOOKUP(A185,'Asgari Ücretler'!$A$2:$A$43,'Asgari Ücretler'!$B$2:$B$43,,-1)/_xlfn.XLOOKUP(A185,'USD-TRY'!$A$2:$A$294,'USD-TRY'!$B$2:$B$294)</f>
        <v>310.05823186871362</v>
      </c>
    </row>
    <row r="186" spans="1:3" x14ac:dyDescent="0.25">
      <c r="A186" s="4">
        <v>39814</v>
      </c>
      <c r="B186" s="9">
        <f t="shared" si="2"/>
        <v>2009</v>
      </c>
      <c r="C186" s="8">
        <f>_xlfn.XLOOKUP(A186,'Asgari Ücretler'!$A$2:$A$43,'Asgari Ücretler'!$B$2:$B$43,,-1)/_xlfn.XLOOKUP(A186,'USD-TRY'!$A$2:$A$294,'USD-TRY'!$B$2:$B$294)</f>
        <v>320.77526927523883</v>
      </c>
    </row>
    <row r="187" spans="1:3" x14ac:dyDescent="0.25">
      <c r="A187" s="4">
        <v>39783</v>
      </c>
      <c r="B187" s="9">
        <f t="shared" si="2"/>
        <v>2008</v>
      </c>
      <c r="C187" s="8">
        <f>_xlfn.XLOOKUP(A187,'Asgari Ücretler'!$A$2:$A$43,'Asgari Ücretler'!$B$2:$B$43,,-1)/_xlfn.XLOOKUP(A187,'USD-TRY'!$A$2:$A$294,'USD-TRY'!$B$2:$B$294)</f>
        <v>326.68614086335606</v>
      </c>
    </row>
    <row r="188" spans="1:3" x14ac:dyDescent="0.25">
      <c r="A188" s="4">
        <v>39753</v>
      </c>
      <c r="B188" s="9">
        <f t="shared" si="2"/>
        <v>2008</v>
      </c>
      <c r="C188" s="8">
        <f>_xlfn.XLOOKUP(A188,'Asgari Ücretler'!$A$2:$A$43,'Asgari Ücretler'!$B$2:$B$43,,-1)/_xlfn.XLOOKUP(A188,'USD-TRY'!$A$2:$A$294,'USD-TRY'!$B$2:$B$294)</f>
        <v>321.53079478660874</v>
      </c>
    </row>
    <row r="189" spans="1:3" x14ac:dyDescent="0.25">
      <c r="A189" s="4">
        <v>39722</v>
      </c>
      <c r="B189" s="9">
        <f t="shared" si="2"/>
        <v>2008</v>
      </c>
      <c r="C189" s="8">
        <f>_xlfn.XLOOKUP(A189,'Asgari Ücretler'!$A$2:$A$43,'Asgari Ücretler'!$B$2:$B$43,,-1)/_xlfn.XLOOKUP(A189,'USD-TRY'!$A$2:$A$294,'USD-TRY'!$B$2:$B$294)</f>
        <v>326.32602775256129</v>
      </c>
    </row>
    <row r="190" spans="1:3" x14ac:dyDescent="0.25">
      <c r="A190" s="4">
        <v>39692</v>
      </c>
      <c r="B190" s="9">
        <f t="shared" si="2"/>
        <v>2008</v>
      </c>
      <c r="C190" s="8">
        <f>_xlfn.XLOOKUP(A190,'Asgari Ücretler'!$A$2:$A$43,'Asgari Ücretler'!$B$2:$B$43,,-1)/_xlfn.XLOOKUP(A190,'USD-TRY'!$A$2:$A$294,'USD-TRY'!$B$2:$B$294)</f>
        <v>394.24990207598904</v>
      </c>
    </row>
    <row r="191" spans="1:3" x14ac:dyDescent="0.25">
      <c r="A191" s="4">
        <v>39661</v>
      </c>
      <c r="B191" s="9">
        <f t="shared" si="2"/>
        <v>2008</v>
      </c>
      <c r="C191" s="8">
        <f>_xlfn.XLOOKUP(A191,'Asgari Ücretler'!$A$2:$A$43,'Asgari Ücretler'!$B$2:$B$43,,-1)/_xlfn.XLOOKUP(A191,'USD-TRY'!$A$2:$A$294,'USD-TRY'!$B$2:$B$294)</f>
        <v>424.87125369354152</v>
      </c>
    </row>
    <row r="192" spans="1:3" x14ac:dyDescent="0.25">
      <c r="A192" s="4">
        <v>39630</v>
      </c>
      <c r="B192" s="9">
        <f t="shared" si="2"/>
        <v>2008</v>
      </c>
      <c r="C192" s="8">
        <f>_xlfn.XLOOKUP(A192,'Asgari Ücretler'!$A$2:$A$43,'Asgari Ücretler'!$B$2:$B$43,,-1)/_xlfn.XLOOKUP(A192,'USD-TRY'!$A$2:$A$294,'USD-TRY'!$B$2:$B$294)</f>
        <v>433.24724517906338</v>
      </c>
    </row>
    <row r="193" spans="1:3" x14ac:dyDescent="0.25">
      <c r="A193" s="4">
        <v>39600</v>
      </c>
      <c r="B193" s="9">
        <f t="shared" si="2"/>
        <v>2008</v>
      </c>
      <c r="C193" s="8">
        <f>_xlfn.XLOOKUP(A193,'Asgari Ücretler'!$A$2:$A$43,'Asgari Ücretler'!$B$2:$B$43,,-1)/_xlfn.XLOOKUP(A193,'USD-TRY'!$A$2:$A$294,'USD-TRY'!$B$2:$B$294)</f>
        <v>393.51965350984722</v>
      </c>
    </row>
    <row r="194" spans="1:3" x14ac:dyDescent="0.25">
      <c r="A194" s="4">
        <v>39569</v>
      </c>
      <c r="B194" s="9">
        <f t="shared" si="2"/>
        <v>2008</v>
      </c>
      <c r="C194" s="8">
        <f>_xlfn.XLOOKUP(A194,'Asgari Ücretler'!$A$2:$A$43,'Asgari Ücretler'!$B$2:$B$43,,-1)/_xlfn.XLOOKUP(A194,'USD-TRY'!$A$2:$A$294,'USD-TRY'!$B$2:$B$294)</f>
        <v>395.06932480105013</v>
      </c>
    </row>
    <row r="195" spans="1:3" x14ac:dyDescent="0.25">
      <c r="A195" s="4">
        <v>39539</v>
      </c>
      <c r="B195" s="9">
        <f t="shared" ref="B195:B258" si="3">YEAR(A195)</f>
        <v>2008</v>
      </c>
      <c r="C195" s="8">
        <f>_xlfn.XLOOKUP(A195,'Asgari Ücretler'!$A$2:$A$43,'Asgari Ücretler'!$B$2:$B$43,,-1)/_xlfn.XLOOKUP(A195,'USD-TRY'!$A$2:$A$294,'USD-TRY'!$B$2:$B$294)</f>
        <v>377.77516278340005</v>
      </c>
    </row>
    <row r="196" spans="1:3" x14ac:dyDescent="0.25">
      <c r="A196" s="4">
        <v>39508</v>
      </c>
      <c r="B196" s="9">
        <f t="shared" si="3"/>
        <v>2008</v>
      </c>
      <c r="C196" s="8">
        <f>_xlfn.XLOOKUP(A196,'Asgari Ücretler'!$A$2:$A$43,'Asgari Ücretler'!$B$2:$B$43,,-1)/_xlfn.XLOOKUP(A196,'USD-TRY'!$A$2:$A$294,'USD-TRY'!$B$2:$B$294)</f>
        <v>360.7926874953173</v>
      </c>
    </row>
    <row r="197" spans="1:3" x14ac:dyDescent="0.25">
      <c r="A197" s="4">
        <v>39479</v>
      </c>
      <c r="B197" s="9">
        <f t="shared" si="3"/>
        <v>2008</v>
      </c>
      <c r="C197" s="8">
        <f>_xlfn.XLOOKUP(A197,'Asgari Ücretler'!$A$2:$A$43,'Asgari Ücretler'!$B$2:$B$43,,-1)/_xlfn.XLOOKUP(A197,'USD-TRY'!$A$2:$A$294,'USD-TRY'!$B$2:$B$294)</f>
        <v>394.55141335518232</v>
      </c>
    </row>
    <row r="198" spans="1:3" x14ac:dyDescent="0.25">
      <c r="A198" s="4">
        <v>39448</v>
      </c>
      <c r="B198" s="9">
        <f t="shared" si="3"/>
        <v>2008</v>
      </c>
      <c r="C198" s="8">
        <f>_xlfn.XLOOKUP(A198,'Asgari Ücretler'!$A$2:$A$43,'Asgari Ücretler'!$B$2:$B$43,,-1)/_xlfn.XLOOKUP(A198,'USD-TRY'!$A$2:$A$294,'USD-TRY'!$B$2:$B$294)</f>
        <v>411.0542040119505</v>
      </c>
    </row>
    <row r="199" spans="1:3" x14ac:dyDescent="0.25">
      <c r="A199" s="4">
        <v>39417</v>
      </c>
      <c r="B199" s="9">
        <f t="shared" si="3"/>
        <v>2007</v>
      </c>
      <c r="C199" s="8">
        <f>_xlfn.XLOOKUP(A199,'Asgari Ücretler'!$A$2:$A$43,'Asgari Ücretler'!$B$2:$B$43,,-1)/_xlfn.XLOOKUP(A199,'USD-TRY'!$A$2:$A$294,'USD-TRY'!$B$2:$B$294)</f>
        <v>358.95349833005054</v>
      </c>
    </row>
    <row r="200" spans="1:3" x14ac:dyDescent="0.25">
      <c r="A200" s="4">
        <v>39387</v>
      </c>
      <c r="B200" s="9">
        <f t="shared" si="3"/>
        <v>2007</v>
      </c>
      <c r="C200" s="8">
        <f>_xlfn.XLOOKUP(A200,'Asgari Ücretler'!$A$2:$A$43,'Asgari Ücretler'!$B$2:$B$43,,-1)/_xlfn.XLOOKUP(A200,'USD-TRY'!$A$2:$A$294,'USD-TRY'!$B$2:$B$294)</f>
        <v>354.16138572032105</v>
      </c>
    </row>
    <row r="201" spans="1:3" x14ac:dyDescent="0.25">
      <c r="A201" s="4">
        <v>39356</v>
      </c>
      <c r="B201" s="9">
        <f t="shared" si="3"/>
        <v>2007</v>
      </c>
      <c r="C201" s="8">
        <f>_xlfn.XLOOKUP(A201,'Asgari Ücretler'!$A$2:$A$43,'Asgari Ücretler'!$B$2:$B$43,,-1)/_xlfn.XLOOKUP(A201,'USD-TRY'!$A$2:$A$294,'USD-TRY'!$B$2:$B$294)</f>
        <v>359.81629324405526</v>
      </c>
    </row>
    <row r="202" spans="1:3" x14ac:dyDescent="0.25">
      <c r="A202" s="4">
        <v>39326</v>
      </c>
      <c r="B202" s="9">
        <f t="shared" si="3"/>
        <v>2007</v>
      </c>
      <c r="C202" s="8">
        <f>_xlfn.XLOOKUP(A202,'Asgari Ücretler'!$A$2:$A$43,'Asgari Ücretler'!$B$2:$B$43,,-1)/_xlfn.XLOOKUP(A202,'USD-TRY'!$A$2:$A$294,'USD-TRY'!$B$2:$B$294)</f>
        <v>347.23718001822544</v>
      </c>
    </row>
    <row r="203" spans="1:3" x14ac:dyDescent="0.25">
      <c r="A203" s="4">
        <v>39295</v>
      </c>
      <c r="B203" s="9">
        <f t="shared" si="3"/>
        <v>2007</v>
      </c>
      <c r="C203" s="8">
        <f>_xlfn.XLOOKUP(A203,'Asgari Ücretler'!$A$2:$A$43,'Asgari Ücretler'!$B$2:$B$43,,-1)/_xlfn.XLOOKUP(A203,'USD-TRY'!$A$2:$A$294,'USD-TRY'!$B$2:$B$294)</f>
        <v>322.34868876413134</v>
      </c>
    </row>
    <row r="204" spans="1:3" x14ac:dyDescent="0.25">
      <c r="A204" s="4">
        <v>39264</v>
      </c>
      <c r="B204" s="9">
        <f t="shared" si="3"/>
        <v>2007</v>
      </c>
      <c r="C204" s="8">
        <f>_xlfn.XLOOKUP(A204,'Asgari Ücretler'!$A$2:$A$43,'Asgari Ücretler'!$B$2:$B$43,,-1)/_xlfn.XLOOKUP(A204,'USD-TRY'!$A$2:$A$294,'USD-TRY'!$B$2:$B$294)</f>
        <v>326.36455656778008</v>
      </c>
    </row>
    <row r="205" spans="1:3" x14ac:dyDescent="0.25">
      <c r="A205" s="4">
        <v>39234</v>
      </c>
      <c r="B205" s="9">
        <f t="shared" si="3"/>
        <v>2007</v>
      </c>
      <c r="C205" s="8">
        <f>_xlfn.XLOOKUP(A205,'Asgari Ücretler'!$A$2:$A$43,'Asgari Ücretler'!$B$2:$B$43,,-1)/_xlfn.XLOOKUP(A205,'USD-TRY'!$A$2:$A$294,'USD-TRY'!$B$2:$B$294)</f>
        <v>307.07047619047614</v>
      </c>
    </row>
    <row r="206" spans="1:3" x14ac:dyDescent="0.25">
      <c r="A206" s="4">
        <v>39203</v>
      </c>
      <c r="B206" s="9">
        <f t="shared" si="3"/>
        <v>2007</v>
      </c>
      <c r="C206" s="8">
        <f>_xlfn.XLOOKUP(A206,'Asgari Ücretler'!$A$2:$A$43,'Asgari Ücretler'!$B$2:$B$43,,-1)/_xlfn.XLOOKUP(A206,'USD-TRY'!$A$2:$A$294,'USD-TRY'!$B$2:$B$294)</f>
        <v>305.90512333965847</v>
      </c>
    </row>
    <row r="207" spans="1:3" x14ac:dyDescent="0.25">
      <c r="A207" s="4">
        <v>39173</v>
      </c>
      <c r="B207" s="9">
        <f t="shared" si="3"/>
        <v>2007</v>
      </c>
      <c r="C207" s="8">
        <f>_xlfn.XLOOKUP(A207,'Asgari Ücretler'!$A$2:$A$43,'Asgari Ücretler'!$B$2:$B$43,,-1)/_xlfn.XLOOKUP(A207,'USD-TRY'!$A$2:$A$294,'USD-TRY'!$B$2:$B$294)</f>
        <v>295.36826676438255</v>
      </c>
    </row>
    <row r="208" spans="1:3" x14ac:dyDescent="0.25">
      <c r="A208" s="4">
        <v>39142</v>
      </c>
      <c r="B208" s="9">
        <f t="shared" si="3"/>
        <v>2007</v>
      </c>
      <c r="C208" s="8">
        <f>_xlfn.XLOOKUP(A208,'Asgari Ücretler'!$A$2:$A$43,'Asgari Ücretler'!$B$2:$B$43,,-1)/_xlfn.XLOOKUP(A208,'USD-TRY'!$A$2:$A$294,'USD-TRY'!$B$2:$B$294)</f>
        <v>289.53304597701151</v>
      </c>
    </row>
    <row r="209" spans="1:3" x14ac:dyDescent="0.25">
      <c r="A209" s="4">
        <v>39114</v>
      </c>
      <c r="B209" s="9">
        <f t="shared" si="3"/>
        <v>2007</v>
      </c>
      <c r="C209" s="8">
        <f>_xlfn.XLOOKUP(A209,'Asgari Ücretler'!$A$2:$A$43,'Asgari Ücretler'!$B$2:$B$43,,-1)/_xlfn.XLOOKUP(A209,'USD-TRY'!$A$2:$A$294,'USD-TRY'!$B$2:$B$294)</f>
        <v>285.23000707714078</v>
      </c>
    </row>
    <row r="210" spans="1:3" x14ac:dyDescent="0.25">
      <c r="A210" s="4">
        <v>39083</v>
      </c>
      <c r="B210" s="9">
        <f t="shared" si="3"/>
        <v>2007</v>
      </c>
      <c r="C210" s="8">
        <f>_xlfn.XLOOKUP(A210,'Asgari Ücretler'!$A$2:$A$43,'Asgari Ücretler'!$B$2:$B$43,,-1)/_xlfn.XLOOKUP(A210,'USD-TRY'!$A$2:$A$294,'USD-TRY'!$B$2:$B$294)</f>
        <v>286.54816921436185</v>
      </c>
    </row>
    <row r="211" spans="1:3" x14ac:dyDescent="0.25">
      <c r="A211" s="4">
        <v>39052</v>
      </c>
      <c r="B211" s="9">
        <f t="shared" si="3"/>
        <v>2006</v>
      </c>
      <c r="C211" s="8">
        <f>_xlfn.XLOOKUP(A211,'Asgari Ücretler'!$A$2:$A$43,'Asgari Ücretler'!$B$2:$B$43,,-1)/_xlfn.XLOOKUP(A211,'USD-TRY'!$A$2:$A$294,'USD-TRY'!$B$2:$B$294)</f>
        <v>268.78134934652064</v>
      </c>
    </row>
    <row r="212" spans="1:3" x14ac:dyDescent="0.25">
      <c r="A212" s="4">
        <v>39022</v>
      </c>
      <c r="B212" s="9">
        <f t="shared" si="3"/>
        <v>2006</v>
      </c>
      <c r="C212" s="8">
        <f>_xlfn.XLOOKUP(A212,'Asgari Ücretler'!$A$2:$A$43,'Asgari Ücretler'!$B$2:$B$43,,-1)/_xlfn.XLOOKUP(A212,'USD-TRY'!$A$2:$A$294,'USD-TRY'!$B$2:$B$294)</f>
        <v>261.71837380477399</v>
      </c>
    </row>
    <row r="213" spans="1:3" x14ac:dyDescent="0.25">
      <c r="A213" s="4">
        <v>38991</v>
      </c>
      <c r="B213" s="9">
        <f t="shared" si="3"/>
        <v>2006</v>
      </c>
      <c r="C213" s="8">
        <f>_xlfn.XLOOKUP(A213,'Asgari Ücretler'!$A$2:$A$43,'Asgari Ücretler'!$B$2:$B$43,,-1)/_xlfn.XLOOKUP(A213,'USD-TRY'!$A$2:$A$294,'USD-TRY'!$B$2:$B$294)</f>
        <v>261.08976118583581</v>
      </c>
    </row>
    <row r="214" spans="1:3" x14ac:dyDescent="0.25">
      <c r="A214" s="4">
        <v>38961</v>
      </c>
      <c r="B214" s="9">
        <f t="shared" si="3"/>
        <v>2006</v>
      </c>
      <c r="C214" s="8">
        <f>_xlfn.XLOOKUP(A214,'Asgari Ücretler'!$A$2:$A$43,'Asgari Ücretler'!$B$2:$B$43,,-1)/_xlfn.XLOOKUP(A214,'USD-TRY'!$A$2:$A$294,'USD-TRY'!$B$2:$B$294)</f>
        <v>251.21162099702872</v>
      </c>
    </row>
    <row r="215" spans="1:3" x14ac:dyDescent="0.25">
      <c r="A215" s="4">
        <v>38930</v>
      </c>
      <c r="B215" s="9">
        <f t="shared" si="3"/>
        <v>2006</v>
      </c>
      <c r="C215" s="8">
        <f>_xlfn.XLOOKUP(A215,'Asgari Ücretler'!$A$2:$A$43,'Asgari Ücretler'!$B$2:$B$43,,-1)/_xlfn.XLOOKUP(A215,'USD-TRY'!$A$2:$A$294,'USD-TRY'!$B$2:$B$294)</f>
        <v>259.75285041305386</v>
      </c>
    </row>
    <row r="216" spans="1:3" x14ac:dyDescent="0.25">
      <c r="A216" s="4">
        <v>38899</v>
      </c>
      <c r="B216" s="9">
        <f t="shared" si="3"/>
        <v>2006</v>
      </c>
      <c r="C216" s="8">
        <f>_xlfn.XLOOKUP(A216,'Asgari Ücretler'!$A$2:$A$43,'Asgari Ücretler'!$B$2:$B$43,,-1)/_xlfn.XLOOKUP(A216,'USD-TRY'!$A$2:$A$294,'USD-TRY'!$B$2:$B$294)</f>
        <v>254.04647435897434</v>
      </c>
    </row>
    <row r="217" spans="1:3" x14ac:dyDescent="0.25">
      <c r="A217" s="4">
        <v>38869</v>
      </c>
      <c r="B217" s="9">
        <f t="shared" si="3"/>
        <v>2006</v>
      </c>
      <c r="C217" s="8">
        <f>_xlfn.XLOOKUP(A217,'Asgari Ücretler'!$A$2:$A$43,'Asgari Ücretler'!$B$2:$B$43,,-1)/_xlfn.XLOOKUP(A217,'USD-TRY'!$A$2:$A$294,'USD-TRY'!$B$2:$B$294)</f>
        <v>240.41706161137438</v>
      </c>
    </row>
    <row r="218" spans="1:3" x14ac:dyDescent="0.25">
      <c r="A218" s="4">
        <v>38838</v>
      </c>
      <c r="B218" s="9">
        <f t="shared" si="3"/>
        <v>2006</v>
      </c>
      <c r="C218" s="8">
        <f>_xlfn.XLOOKUP(A218,'Asgari Ücretler'!$A$2:$A$43,'Asgari Ücretler'!$B$2:$B$43,,-1)/_xlfn.XLOOKUP(A218,'USD-TRY'!$A$2:$A$294,'USD-TRY'!$B$2:$B$294)</f>
        <v>241.79218303145853</v>
      </c>
    </row>
    <row r="219" spans="1:3" x14ac:dyDescent="0.25">
      <c r="A219" s="4">
        <v>38808</v>
      </c>
      <c r="B219" s="9">
        <f t="shared" si="3"/>
        <v>2006</v>
      </c>
      <c r="C219" s="8">
        <f>_xlfn.XLOOKUP(A219,'Asgari Ücretler'!$A$2:$A$43,'Asgari Ücretler'!$B$2:$B$43,,-1)/_xlfn.XLOOKUP(A219,'USD-TRY'!$A$2:$A$294,'USD-TRY'!$B$2:$B$294)</f>
        <v>287.68241965973533</v>
      </c>
    </row>
    <row r="220" spans="1:3" x14ac:dyDescent="0.25">
      <c r="A220" s="4">
        <v>38777</v>
      </c>
      <c r="B220" s="9">
        <f t="shared" si="3"/>
        <v>2006</v>
      </c>
      <c r="C220" s="8">
        <f>_xlfn.XLOOKUP(A220,'Asgari Ücretler'!$A$2:$A$43,'Asgari Ücretler'!$B$2:$B$43,,-1)/_xlfn.XLOOKUP(A220,'USD-TRY'!$A$2:$A$294,'USD-TRY'!$B$2:$B$294)</f>
        <v>282.9750836742283</v>
      </c>
    </row>
    <row r="221" spans="1:3" x14ac:dyDescent="0.25">
      <c r="A221" s="4">
        <v>38749</v>
      </c>
      <c r="B221" s="9">
        <f t="shared" si="3"/>
        <v>2006</v>
      </c>
      <c r="C221" s="8">
        <f>_xlfn.XLOOKUP(A221,'Asgari Ücretler'!$A$2:$A$43,'Asgari Ücretler'!$B$2:$B$43,,-1)/_xlfn.XLOOKUP(A221,'USD-TRY'!$A$2:$A$294,'USD-TRY'!$B$2:$B$294)</f>
        <v>289.54337899543378</v>
      </c>
    </row>
    <row r="222" spans="1:3" x14ac:dyDescent="0.25">
      <c r="A222" s="4">
        <v>38718</v>
      </c>
      <c r="B222" s="9">
        <f t="shared" si="3"/>
        <v>2006</v>
      </c>
      <c r="C222" s="8">
        <f>_xlfn.XLOOKUP(A222,'Asgari Ücretler'!$A$2:$A$43,'Asgari Ücretler'!$B$2:$B$43,,-1)/_xlfn.XLOOKUP(A222,'USD-TRY'!$A$2:$A$294,'USD-TRY'!$B$2:$B$294)</f>
        <v>287.61717568793466</v>
      </c>
    </row>
    <row r="223" spans="1:3" x14ac:dyDescent="0.25">
      <c r="A223" s="4">
        <v>38687</v>
      </c>
      <c r="B223" s="9">
        <f t="shared" si="3"/>
        <v>2005</v>
      </c>
      <c r="C223" s="8">
        <f>_xlfn.XLOOKUP(A223,'Asgari Ücretler'!$A$2:$A$43,'Asgari Ücretler'!$B$2:$B$43,,-1)/_xlfn.XLOOKUP(A223,'USD-TRY'!$A$2:$A$294,'USD-TRY'!$B$2:$B$294)</f>
        <v>259.27434283598666</v>
      </c>
    </row>
    <row r="224" spans="1:3" x14ac:dyDescent="0.25">
      <c r="A224" s="4">
        <v>38657</v>
      </c>
      <c r="B224" s="9">
        <f t="shared" si="3"/>
        <v>2005</v>
      </c>
      <c r="C224" s="8">
        <f>_xlfn.XLOOKUP(A224,'Asgari Ücretler'!$A$2:$A$43,'Asgari Ücretler'!$B$2:$B$43,,-1)/_xlfn.XLOOKUP(A224,'USD-TRY'!$A$2:$A$294,'USD-TRY'!$B$2:$B$294)</f>
        <v>258.12753409509764</v>
      </c>
    </row>
    <row r="225" spans="1:3" x14ac:dyDescent="0.25">
      <c r="A225" s="4">
        <v>38626</v>
      </c>
      <c r="B225" s="9">
        <f t="shared" si="3"/>
        <v>2005</v>
      </c>
      <c r="C225" s="8">
        <f>_xlfn.XLOOKUP(A225,'Asgari Ücretler'!$A$2:$A$43,'Asgari Ücretler'!$B$2:$B$43,,-1)/_xlfn.XLOOKUP(A225,'USD-TRY'!$A$2:$A$294,'USD-TRY'!$B$2:$B$294)</f>
        <v>259.08250092489828</v>
      </c>
    </row>
    <row r="226" spans="1:3" x14ac:dyDescent="0.25">
      <c r="A226" s="4">
        <v>38596</v>
      </c>
      <c r="B226" s="9">
        <f t="shared" si="3"/>
        <v>2005</v>
      </c>
      <c r="C226" s="8">
        <f>_xlfn.XLOOKUP(A226,'Asgari Ücretler'!$A$2:$A$43,'Asgari Ücretler'!$B$2:$B$43,,-1)/_xlfn.XLOOKUP(A226,'USD-TRY'!$A$2:$A$294,'USD-TRY'!$B$2:$B$294)</f>
        <v>260.04455997029334</v>
      </c>
    </row>
    <row r="227" spans="1:3" x14ac:dyDescent="0.25">
      <c r="A227" s="4">
        <v>38565</v>
      </c>
      <c r="B227" s="9">
        <f t="shared" si="3"/>
        <v>2005</v>
      </c>
      <c r="C227" s="8">
        <f>_xlfn.XLOOKUP(A227,'Asgari Ücretler'!$A$2:$A$43,'Asgari Ücretler'!$B$2:$B$43,,-1)/_xlfn.XLOOKUP(A227,'USD-TRY'!$A$2:$A$294,'USD-TRY'!$B$2:$B$294)</f>
        <v>260.33457249070631</v>
      </c>
    </row>
    <row r="228" spans="1:3" x14ac:dyDescent="0.25">
      <c r="A228" s="4">
        <v>38534</v>
      </c>
      <c r="B228" s="9">
        <f t="shared" si="3"/>
        <v>2005</v>
      </c>
      <c r="C228" s="8">
        <f>_xlfn.XLOOKUP(A228,'Asgari Ücretler'!$A$2:$A$43,'Asgari Ücretler'!$B$2:$B$43,,-1)/_xlfn.XLOOKUP(A228,'USD-TRY'!$A$2:$A$294,'USD-TRY'!$B$2:$B$294)</f>
        <v>264.08477260728557</v>
      </c>
    </row>
    <row r="229" spans="1:3" x14ac:dyDescent="0.25">
      <c r="A229" s="4">
        <v>38504</v>
      </c>
      <c r="B229" s="9">
        <f t="shared" si="3"/>
        <v>2005</v>
      </c>
      <c r="C229" s="8">
        <f>_xlfn.XLOOKUP(A229,'Asgari Ücretler'!$A$2:$A$43,'Asgari Ücretler'!$B$2:$B$43,,-1)/_xlfn.XLOOKUP(A229,'USD-TRY'!$A$2:$A$294,'USD-TRY'!$B$2:$B$294)</f>
        <v>263.17173994738818</v>
      </c>
    </row>
    <row r="230" spans="1:3" x14ac:dyDescent="0.25">
      <c r="A230" s="4">
        <v>38473</v>
      </c>
      <c r="B230" s="9">
        <f t="shared" si="3"/>
        <v>2005</v>
      </c>
      <c r="C230" s="8">
        <f>_xlfn.XLOOKUP(A230,'Asgari Ücretler'!$A$2:$A$43,'Asgari Ücretler'!$B$2:$B$43,,-1)/_xlfn.XLOOKUP(A230,'USD-TRY'!$A$2:$A$294,'USD-TRY'!$B$2:$B$294)</f>
        <v>256.61414437522899</v>
      </c>
    </row>
    <row r="231" spans="1:3" x14ac:dyDescent="0.25">
      <c r="A231" s="4">
        <v>38443</v>
      </c>
      <c r="B231" s="9">
        <f t="shared" si="3"/>
        <v>2005</v>
      </c>
      <c r="C231" s="8">
        <f>_xlfn.XLOOKUP(A231,'Asgari Ücretler'!$A$2:$A$43,'Asgari Ücretler'!$B$2:$B$43,,-1)/_xlfn.XLOOKUP(A231,'USD-TRY'!$A$2:$A$294,'USD-TRY'!$B$2:$B$294)</f>
        <v>251.63492633848364</v>
      </c>
    </row>
    <row r="232" spans="1:3" x14ac:dyDescent="0.25">
      <c r="A232" s="4">
        <v>38412</v>
      </c>
      <c r="B232" s="9">
        <f t="shared" si="3"/>
        <v>2005</v>
      </c>
      <c r="C232" s="8">
        <f>_xlfn.XLOOKUP(A232,'Asgari Ücretler'!$A$2:$A$43,'Asgari Ücretler'!$B$2:$B$43,,-1)/_xlfn.XLOOKUP(A232,'USD-TRY'!$A$2:$A$294,'USD-TRY'!$B$2:$B$294)</f>
        <v>258.89094269870606</v>
      </c>
    </row>
    <row r="233" spans="1:3" x14ac:dyDescent="0.25">
      <c r="A233" s="4">
        <v>38384</v>
      </c>
      <c r="B233" s="9">
        <f t="shared" si="3"/>
        <v>2005</v>
      </c>
      <c r="C233" s="8">
        <f>_xlfn.XLOOKUP(A233,'Asgari Ücretler'!$A$2:$A$43,'Asgari Ücretler'!$B$2:$B$43,,-1)/_xlfn.XLOOKUP(A233,'USD-TRY'!$A$2:$A$294,'USD-TRY'!$B$2:$B$294)</f>
        <v>272.91504286827745</v>
      </c>
    </row>
    <row r="234" spans="1:3" x14ac:dyDescent="0.25">
      <c r="A234" s="4">
        <v>38353</v>
      </c>
      <c r="B234" s="9">
        <f t="shared" si="3"/>
        <v>2005</v>
      </c>
      <c r="C234" s="8">
        <f>_xlfn.XLOOKUP(A234,'Asgari Ücretler'!$A$2:$A$43,'Asgari Ücretler'!$B$2:$B$43,,-1)/_xlfn.XLOOKUP(A234,'USD-TRY'!$A$2:$A$294,'USD-TRY'!$B$2:$B$294)</f>
        <v>262.18644702358665</v>
      </c>
    </row>
    <row r="235" spans="1:3" x14ac:dyDescent="0.25">
      <c r="A235" s="4">
        <v>38322</v>
      </c>
      <c r="B235" s="9">
        <f t="shared" si="3"/>
        <v>2004</v>
      </c>
      <c r="C235" s="8">
        <f>_xlfn.XLOOKUP(A235,'Asgari Ücretler'!$A$2:$A$43,'Asgari Ücretler'!$B$2:$B$43,,-1)/_xlfn.XLOOKUP(A235,'USD-TRY'!$A$2:$A$294,'USD-TRY'!$B$2:$B$294)</f>
        <v>235.9881349647757</v>
      </c>
    </row>
    <row r="236" spans="1:3" x14ac:dyDescent="0.25">
      <c r="A236" s="4">
        <v>38292</v>
      </c>
      <c r="B236" s="9">
        <f t="shared" si="3"/>
        <v>2004</v>
      </c>
      <c r="C236" s="8">
        <f>_xlfn.XLOOKUP(A236,'Asgari Ücretler'!$A$2:$A$43,'Asgari Ücretler'!$B$2:$B$43,,-1)/_xlfn.XLOOKUP(A236,'USD-TRY'!$A$2:$A$294,'USD-TRY'!$B$2:$B$294)</f>
        <v>222.30527418791479</v>
      </c>
    </row>
    <row r="237" spans="1:3" x14ac:dyDescent="0.25">
      <c r="A237" s="4">
        <v>38261</v>
      </c>
      <c r="B237" s="9">
        <f t="shared" si="3"/>
        <v>2004</v>
      </c>
      <c r="C237" s="8">
        <f>_xlfn.XLOOKUP(A237,'Asgari Ücretler'!$A$2:$A$43,'Asgari Ücretler'!$B$2:$B$43,,-1)/_xlfn.XLOOKUP(A237,'USD-TRY'!$A$2:$A$294,'USD-TRY'!$B$2:$B$294)</f>
        <v>216.26231736323481</v>
      </c>
    </row>
    <row r="238" spans="1:3" x14ac:dyDescent="0.25">
      <c r="A238" s="4">
        <v>38231</v>
      </c>
      <c r="B238" s="9">
        <f t="shared" si="3"/>
        <v>2004</v>
      </c>
      <c r="C238" s="8">
        <f>_xlfn.XLOOKUP(A238,'Asgari Ücretler'!$A$2:$A$43,'Asgari Ücretler'!$B$2:$B$43,,-1)/_xlfn.XLOOKUP(A238,'USD-TRY'!$A$2:$A$294,'USD-TRY'!$B$2:$B$294)</f>
        <v>211.58909574468086</v>
      </c>
    </row>
    <row r="239" spans="1:3" x14ac:dyDescent="0.25">
      <c r="A239" s="4">
        <v>38200</v>
      </c>
      <c r="B239" s="9">
        <f t="shared" si="3"/>
        <v>2004</v>
      </c>
      <c r="C239" s="8">
        <f>_xlfn.XLOOKUP(A239,'Asgari Ücretler'!$A$2:$A$43,'Asgari Ücretler'!$B$2:$B$43,,-1)/_xlfn.XLOOKUP(A239,'USD-TRY'!$A$2:$A$294,'USD-TRY'!$B$2:$B$294)</f>
        <v>211.87083888149135</v>
      </c>
    </row>
    <row r="240" spans="1:3" x14ac:dyDescent="0.25">
      <c r="A240" s="4">
        <v>38169</v>
      </c>
      <c r="B240" s="9">
        <f t="shared" si="3"/>
        <v>2004</v>
      </c>
      <c r="C240" s="8">
        <f>_xlfn.XLOOKUP(A240,'Asgari Ücretler'!$A$2:$A$43,'Asgari Ücretler'!$B$2:$B$43,,-1)/_xlfn.XLOOKUP(A240,'USD-TRY'!$A$2:$A$294,'USD-TRY'!$B$2:$B$294)</f>
        <v>216.77792915531336</v>
      </c>
    </row>
    <row r="241" spans="1:3" x14ac:dyDescent="0.25">
      <c r="A241" s="4">
        <v>38139</v>
      </c>
      <c r="B241" s="9">
        <f t="shared" si="3"/>
        <v>2004</v>
      </c>
      <c r="C241" s="8">
        <f>_xlfn.XLOOKUP(A241,'Asgari Ücretler'!$A$2:$A$43,'Asgari Ücretler'!$B$2:$B$43,,-1)/_xlfn.XLOOKUP(A241,'USD-TRY'!$A$2:$A$294,'USD-TRY'!$B$2:$B$294)</f>
        <v>204.02558061258833</v>
      </c>
    </row>
    <row r="242" spans="1:3" x14ac:dyDescent="0.25">
      <c r="A242" s="4">
        <v>38108</v>
      </c>
      <c r="B242" s="9">
        <f t="shared" si="3"/>
        <v>2004</v>
      </c>
      <c r="C242" s="8">
        <f>_xlfn.XLOOKUP(A242,'Asgari Ücretler'!$A$2:$A$43,'Asgari Ücretler'!$B$2:$B$43,,-1)/_xlfn.XLOOKUP(A242,'USD-TRY'!$A$2:$A$294,'USD-TRY'!$B$2:$B$294)</f>
        <v>203.47767707284322</v>
      </c>
    </row>
    <row r="243" spans="1:3" x14ac:dyDescent="0.25">
      <c r="A243" s="4">
        <v>38078</v>
      </c>
      <c r="B243" s="9">
        <f t="shared" si="3"/>
        <v>2004</v>
      </c>
      <c r="C243" s="8">
        <f>_xlfn.XLOOKUP(A243,'Asgari Ücretler'!$A$2:$A$43,'Asgari Ücretler'!$B$2:$B$43,,-1)/_xlfn.XLOOKUP(A243,'USD-TRY'!$A$2:$A$294,'USD-TRY'!$B$2:$B$294)</f>
        <v>213.3464733211319</v>
      </c>
    </row>
    <row r="244" spans="1:3" x14ac:dyDescent="0.25">
      <c r="A244" s="4">
        <v>38047</v>
      </c>
      <c r="B244" s="9">
        <f t="shared" si="3"/>
        <v>2004</v>
      </c>
      <c r="C244" s="8">
        <f>_xlfn.XLOOKUP(A244,'Asgari Ücretler'!$A$2:$A$43,'Asgari Ücretler'!$B$2:$B$43,,-1)/_xlfn.XLOOKUP(A244,'USD-TRY'!$A$2:$A$294,'USD-TRY'!$B$2:$B$294)</f>
        <v>230.74229158736202</v>
      </c>
    </row>
    <row r="245" spans="1:3" x14ac:dyDescent="0.25">
      <c r="A245" s="4">
        <v>38018</v>
      </c>
      <c r="B245" s="9">
        <f t="shared" si="3"/>
        <v>2004</v>
      </c>
      <c r="C245" s="8">
        <f>_xlfn.XLOOKUP(A245,'Asgari Ücretler'!$A$2:$A$43,'Asgari Ücretler'!$B$2:$B$43,,-1)/_xlfn.XLOOKUP(A245,'USD-TRY'!$A$2:$A$294,'USD-TRY'!$B$2:$B$294)</f>
        <v>228.39487565938205</v>
      </c>
    </row>
    <row r="246" spans="1:3" x14ac:dyDescent="0.25">
      <c r="A246" s="4">
        <v>37987</v>
      </c>
      <c r="B246" s="9">
        <f t="shared" si="3"/>
        <v>2004</v>
      </c>
      <c r="C246" s="8">
        <f>_xlfn.XLOOKUP(A246,'Asgari Ücretler'!$A$2:$A$43,'Asgari Ücretler'!$B$2:$B$43,,-1)/_xlfn.XLOOKUP(A246,'USD-TRY'!$A$2:$A$294,'USD-TRY'!$B$2:$B$294)</f>
        <v>226.01043997017152</v>
      </c>
    </row>
    <row r="247" spans="1:3" x14ac:dyDescent="0.25">
      <c r="A247" s="4">
        <v>37956</v>
      </c>
      <c r="B247" s="9">
        <f t="shared" si="3"/>
        <v>2003</v>
      </c>
      <c r="C247" s="8">
        <f>_xlfn.XLOOKUP(A247,'Asgari Ücretler'!$A$2:$A$43,'Asgari Ücretler'!$B$2:$B$43,,-1)/_xlfn.XLOOKUP(A247,'USD-TRY'!$A$2:$A$294,'USD-TRY'!$B$2:$B$294)</f>
        <v>161.12220162555255</v>
      </c>
    </row>
    <row r="248" spans="1:3" x14ac:dyDescent="0.25">
      <c r="A248" s="4">
        <v>37926</v>
      </c>
      <c r="B248" s="9">
        <f t="shared" si="3"/>
        <v>2003</v>
      </c>
      <c r="C248" s="8">
        <f>_xlfn.XLOOKUP(A248,'Asgari Ücretler'!$A$2:$A$43,'Asgari Ücretler'!$B$2:$B$43,,-1)/_xlfn.XLOOKUP(A248,'USD-TRY'!$A$2:$A$294,'USD-TRY'!$B$2:$B$294)</f>
        <v>154.41749231294841</v>
      </c>
    </row>
    <row r="249" spans="1:3" x14ac:dyDescent="0.25">
      <c r="A249" s="4">
        <v>37895</v>
      </c>
      <c r="B249" s="9">
        <f t="shared" si="3"/>
        <v>2003</v>
      </c>
      <c r="C249" s="8">
        <f>_xlfn.XLOOKUP(A249,'Asgari Ücretler'!$A$2:$A$43,'Asgari Ücretler'!$B$2:$B$43,,-1)/_xlfn.XLOOKUP(A249,'USD-TRY'!$A$2:$A$294,'USD-TRY'!$B$2:$B$294)</f>
        <v>152.24333063864188</v>
      </c>
    </row>
    <row r="250" spans="1:3" x14ac:dyDescent="0.25">
      <c r="A250" s="4">
        <v>37865</v>
      </c>
      <c r="B250" s="9">
        <f t="shared" si="3"/>
        <v>2003</v>
      </c>
      <c r="C250" s="8">
        <f>_xlfn.XLOOKUP(A250,'Asgari Ücretler'!$A$2:$A$43,'Asgari Ücretler'!$B$2:$B$43,,-1)/_xlfn.XLOOKUP(A250,'USD-TRY'!$A$2:$A$294,'USD-TRY'!$B$2:$B$294)</f>
        <v>162.60613037847173</v>
      </c>
    </row>
    <row r="251" spans="1:3" x14ac:dyDescent="0.25">
      <c r="A251" s="4">
        <v>37834</v>
      </c>
      <c r="B251" s="9">
        <f t="shared" si="3"/>
        <v>2003</v>
      </c>
      <c r="C251" s="8">
        <f>_xlfn.XLOOKUP(A251,'Asgari Ücretler'!$A$2:$A$43,'Asgari Ücretler'!$B$2:$B$43,,-1)/_xlfn.XLOOKUP(A251,'USD-TRY'!$A$2:$A$294,'USD-TRY'!$B$2:$B$294)</f>
        <v>161.21415323155944</v>
      </c>
    </row>
    <row r="252" spans="1:3" x14ac:dyDescent="0.25">
      <c r="A252" s="4">
        <v>37803</v>
      </c>
      <c r="B252" s="9">
        <f t="shared" si="3"/>
        <v>2003</v>
      </c>
      <c r="C252" s="8">
        <f>_xlfn.XLOOKUP(A252,'Asgari Ücretler'!$A$2:$A$43,'Asgari Ücretler'!$B$2:$B$43,,-1)/_xlfn.XLOOKUP(A252,'USD-TRY'!$A$2:$A$294,'USD-TRY'!$B$2:$B$294)</f>
        <v>158.7677392159618</v>
      </c>
    </row>
    <row r="253" spans="1:3" x14ac:dyDescent="0.25">
      <c r="A253" s="4">
        <v>37773</v>
      </c>
      <c r="B253" s="9">
        <f t="shared" si="3"/>
        <v>2003</v>
      </c>
      <c r="C253" s="8">
        <f>_xlfn.XLOOKUP(A253,'Asgari Ücretler'!$A$2:$A$43,'Asgari Ücretler'!$B$2:$B$43,,-1)/_xlfn.XLOOKUP(A253,'USD-TRY'!$A$2:$A$294,'USD-TRY'!$B$2:$B$294)</f>
        <v>159.14788732394368</v>
      </c>
    </row>
    <row r="254" spans="1:3" x14ac:dyDescent="0.25">
      <c r="A254" s="4">
        <v>37742</v>
      </c>
      <c r="B254" s="9">
        <f t="shared" si="3"/>
        <v>2003</v>
      </c>
      <c r="C254" s="8">
        <f>_xlfn.XLOOKUP(A254,'Asgari Ücretler'!$A$2:$A$43,'Asgari Ücretler'!$B$2:$B$43,,-1)/_xlfn.XLOOKUP(A254,'USD-TRY'!$A$2:$A$294,'USD-TRY'!$B$2:$B$294)</f>
        <v>158.14555633310007</v>
      </c>
    </row>
    <row r="255" spans="1:3" x14ac:dyDescent="0.25">
      <c r="A255" s="4">
        <v>37712</v>
      </c>
      <c r="B255" s="9">
        <f t="shared" si="3"/>
        <v>2003</v>
      </c>
      <c r="C255" s="8">
        <f>_xlfn.XLOOKUP(A255,'Asgari Ücretler'!$A$2:$A$43,'Asgari Ücretler'!$B$2:$B$43,,-1)/_xlfn.XLOOKUP(A255,'USD-TRY'!$A$2:$A$294,'USD-TRY'!$B$2:$B$294)</f>
        <v>144.33799578463308</v>
      </c>
    </row>
    <row r="256" spans="1:3" x14ac:dyDescent="0.25">
      <c r="A256" s="4">
        <v>37681</v>
      </c>
      <c r="B256" s="9">
        <f t="shared" si="3"/>
        <v>2003</v>
      </c>
      <c r="C256" s="8">
        <f>_xlfn.XLOOKUP(A256,'Asgari Ücretler'!$A$2:$A$43,'Asgari Ücretler'!$B$2:$B$43,,-1)/_xlfn.XLOOKUP(A256,'USD-TRY'!$A$2:$A$294,'USD-TRY'!$B$2:$B$294)</f>
        <v>131.73418828329935</v>
      </c>
    </row>
    <row r="257" spans="1:3" x14ac:dyDescent="0.25">
      <c r="A257" s="4">
        <v>37653</v>
      </c>
      <c r="B257" s="9">
        <f t="shared" si="3"/>
        <v>2003</v>
      </c>
      <c r="C257" s="8">
        <f>_xlfn.XLOOKUP(A257,'Asgari Ücretler'!$A$2:$A$43,'Asgari Ücretler'!$B$2:$B$43,,-1)/_xlfn.XLOOKUP(A257,'USD-TRY'!$A$2:$A$294,'USD-TRY'!$B$2:$B$294)</f>
        <v>141.5090795241077</v>
      </c>
    </row>
    <row r="258" spans="1:3" x14ac:dyDescent="0.25">
      <c r="A258" s="4">
        <v>37622</v>
      </c>
      <c r="B258" s="9">
        <f t="shared" si="3"/>
        <v>2003</v>
      </c>
      <c r="C258" s="8">
        <f>_xlfn.XLOOKUP(A258,'Asgari Ücretler'!$A$2:$A$43,'Asgari Ücretler'!$B$2:$B$43,,-1)/_xlfn.XLOOKUP(A258,'USD-TRY'!$A$2:$A$294,'USD-TRY'!$B$2:$B$294)</f>
        <v>136.96363636363637</v>
      </c>
    </row>
    <row r="259" spans="1:3" x14ac:dyDescent="0.25">
      <c r="A259" s="4">
        <v>37591</v>
      </c>
      <c r="B259" s="9">
        <f t="shared" ref="B259:B294" si="4">YEAR(A259)</f>
        <v>2002</v>
      </c>
      <c r="C259" s="8">
        <f>_xlfn.XLOOKUP(A259,'Asgari Ücretler'!$A$2:$A$43,'Asgari Ücretler'!$B$2:$B$43,,-1)/_xlfn.XLOOKUP(A259,'USD-TRY'!$A$2:$A$294,'USD-TRY'!$B$2:$B$294)</f>
        <v>110.99397590361447</v>
      </c>
    </row>
    <row r="260" spans="1:3" x14ac:dyDescent="0.25">
      <c r="A260" s="4">
        <v>37561</v>
      </c>
      <c r="B260" s="9">
        <f t="shared" si="4"/>
        <v>2002</v>
      </c>
      <c r="C260" s="8">
        <f>_xlfn.XLOOKUP(A260,'Asgari Ücretler'!$A$2:$A$43,'Asgari Ücretler'!$B$2:$B$43,,-1)/_xlfn.XLOOKUP(A260,'USD-TRY'!$A$2:$A$294,'USD-TRY'!$B$2:$B$294)</f>
        <v>119.75950601234969</v>
      </c>
    </row>
    <row r="261" spans="1:3" x14ac:dyDescent="0.25">
      <c r="A261" s="4">
        <v>37530</v>
      </c>
      <c r="B261" s="9">
        <f t="shared" si="4"/>
        <v>2002</v>
      </c>
      <c r="C261" s="8">
        <f>_xlfn.XLOOKUP(A261,'Asgari Ücretler'!$A$2:$A$43,'Asgari Ücretler'!$B$2:$B$43,,-1)/_xlfn.XLOOKUP(A261,'USD-TRY'!$A$2:$A$294,'USD-TRY'!$B$2:$B$294)</f>
        <v>109.86881335718545</v>
      </c>
    </row>
    <row r="262" spans="1:3" x14ac:dyDescent="0.25">
      <c r="A262" s="4">
        <v>37500</v>
      </c>
      <c r="B262" s="9">
        <f t="shared" si="4"/>
        <v>2002</v>
      </c>
      <c r="C262" s="8">
        <f>_xlfn.XLOOKUP(A262,'Asgari Ücretler'!$A$2:$A$43,'Asgari Ücretler'!$B$2:$B$43,,-1)/_xlfn.XLOOKUP(A262,'USD-TRY'!$A$2:$A$294,'USD-TRY'!$B$2:$B$294)</f>
        <v>111.32930513595166</v>
      </c>
    </row>
    <row r="263" spans="1:3" x14ac:dyDescent="0.25">
      <c r="A263" s="4">
        <v>37469</v>
      </c>
      <c r="B263" s="9">
        <f t="shared" si="4"/>
        <v>2002</v>
      </c>
      <c r="C263" s="8">
        <f>_xlfn.XLOOKUP(A263,'Asgari Ücretler'!$A$2:$A$43,'Asgari Ücretler'!$B$2:$B$43,,-1)/_xlfn.XLOOKUP(A263,'USD-TRY'!$A$2:$A$294,'USD-TRY'!$B$2:$B$294)</f>
        <v>113.03680981595093</v>
      </c>
    </row>
    <row r="264" spans="1:3" x14ac:dyDescent="0.25">
      <c r="A264" s="4">
        <v>37438</v>
      </c>
      <c r="B264" s="9">
        <f t="shared" si="4"/>
        <v>2002</v>
      </c>
      <c r="C264" s="8">
        <f>_xlfn.XLOOKUP(A264,'Asgari Ücretler'!$A$2:$A$43,'Asgari Ücretler'!$B$2:$B$43,,-1)/_xlfn.XLOOKUP(A264,'USD-TRY'!$A$2:$A$294,'USD-TRY'!$B$2:$B$294)</f>
        <v>109.02366863905326</v>
      </c>
    </row>
    <row r="265" spans="1:3" x14ac:dyDescent="0.25">
      <c r="A265" s="4">
        <v>37408</v>
      </c>
      <c r="B265" s="9">
        <f t="shared" si="4"/>
        <v>2002</v>
      </c>
      <c r="C265" s="8">
        <f>_xlfn.XLOOKUP(A265,'Asgari Ücretler'!$A$2:$A$43,'Asgari Ücretler'!$B$2:$B$43,,-1)/_xlfn.XLOOKUP(A265,'USD-TRY'!$A$2:$A$294,'USD-TRY'!$B$2:$B$294)</f>
        <v>103.35545023696683</v>
      </c>
    </row>
    <row r="266" spans="1:3" x14ac:dyDescent="0.25">
      <c r="A266" s="4">
        <v>37377</v>
      </c>
      <c r="B266" s="9">
        <f t="shared" si="4"/>
        <v>2002</v>
      </c>
      <c r="C266" s="8">
        <f>_xlfn.XLOOKUP(A266,'Asgari Ücretler'!$A$2:$A$43,'Asgari Ücretler'!$B$2:$B$43,,-1)/_xlfn.XLOOKUP(A266,'USD-TRY'!$A$2:$A$294,'USD-TRY'!$B$2:$B$294)</f>
        <v>113.62278568947552</v>
      </c>
    </row>
    <row r="267" spans="1:3" x14ac:dyDescent="0.25">
      <c r="A267" s="4">
        <v>37347</v>
      </c>
      <c r="B267" s="9">
        <f t="shared" si="4"/>
        <v>2002</v>
      </c>
      <c r="C267" s="8">
        <f>_xlfn.XLOOKUP(A267,'Asgari Ücretler'!$A$2:$A$43,'Asgari Ücretler'!$B$2:$B$43,,-1)/_xlfn.XLOOKUP(A267,'USD-TRY'!$A$2:$A$294,'USD-TRY'!$B$2:$B$294)</f>
        <v>121.96868008948546</v>
      </c>
    </row>
    <row r="268" spans="1:3" x14ac:dyDescent="0.25">
      <c r="A268" s="4">
        <v>37316</v>
      </c>
      <c r="B268" s="9">
        <f t="shared" si="4"/>
        <v>2002</v>
      </c>
      <c r="C268" s="8">
        <f>_xlfn.XLOOKUP(A268,'Asgari Ücretler'!$A$2:$A$43,'Asgari Ücretler'!$B$2:$B$43,,-1)/_xlfn.XLOOKUP(A268,'USD-TRY'!$A$2:$A$294,'USD-TRY'!$B$2:$B$294)</f>
        <v>121.38033395176254</v>
      </c>
    </row>
    <row r="269" spans="1:3" x14ac:dyDescent="0.25">
      <c r="A269" s="4">
        <v>37288</v>
      </c>
      <c r="B269" s="9">
        <f t="shared" si="4"/>
        <v>2002</v>
      </c>
      <c r="C269" s="8">
        <f>_xlfn.XLOOKUP(A269,'Asgari Ücretler'!$A$2:$A$43,'Asgari Ücretler'!$B$2:$B$43,,-1)/_xlfn.XLOOKUP(A269,'USD-TRY'!$A$2:$A$294,'USD-TRY'!$B$2:$B$294)</f>
        <v>117.12137486573576</v>
      </c>
    </row>
    <row r="270" spans="1:3" x14ac:dyDescent="0.25">
      <c r="A270" s="4">
        <v>37257</v>
      </c>
      <c r="B270" s="9">
        <f t="shared" si="4"/>
        <v>2002</v>
      </c>
      <c r="C270" s="8">
        <f>_xlfn.XLOOKUP(A270,'Asgari Ücretler'!$A$2:$A$43,'Asgari Ücretler'!$B$2:$B$43,,-1)/_xlfn.XLOOKUP(A270,'USD-TRY'!$A$2:$A$294,'USD-TRY'!$B$2:$B$294)</f>
        <v>125.14154552410101</v>
      </c>
    </row>
    <row r="271" spans="1:3" x14ac:dyDescent="0.25">
      <c r="A271" s="4">
        <v>37226</v>
      </c>
      <c r="B271" s="9">
        <f t="shared" si="4"/>
        <v>2001</v>
      </c>
      <c r="C271" s="8">
        <f>_xlfn.XLOOKUP(A271,'Asgari Ücretler'!$A$2:$A$43,'Asgari Ücretler'!$B$2:$B$43,,-1)/_xlfn.XLOOKUP(A271,'USD-TRY'!$A$2:$A$294,'USD-TRY'!$B$2:$B$294)</f>
        <v>84.262068965517244</v>
      </c>
    </row>
    <row r="272" spans="1:3" x14ac:dyDescent="0.25">
      <c r="A272" s="4">
        <v>37196</v>
      </c>
      <c r="B272" s="9">
        <f t="shared" si="4"/>
        <v>2001</v>
      </c>
      <c r="C272" s="8">
        <f>_xlfn.XLOOKUP(A272,'Asgari Ücretler'!$A$2:$A$43,'Asgari Ücretler'!$B$2:$B$43,,-1)/_xlfn.XLOOKUP(A272,'USD-TRY'!$A$2:$A$294,'USD-TRY'!$B$2:$B$294)</f>
        <v>82.609871534820826</v>
      </c>
    </row>
    <row r="273" spans="1:3" x14ac:dyDescent="0.25">
      <c r="A273" s="4">
        <v>37165</v>
      </c>
      <c r="B273" s="9">
        <f t="shared" si="4"/>
        <v>2001</v>
      </c>
      <c r="C273" s="8">
        <f>_xlfn.XLOOKUP(A273,'Asgari Ücretler'!$A$2:$A$43,'Asgari Ücretler'!$B$2:$B$43,,-1)/_xlfn.XLOOKUP(A273,'USD-TRY'!$A$2:$A$294,'USD-TRY'!$B$2:$B$294)</f>
        <v>76.482003129890458</v>
      </c>
    </row>
    <row r="274" spans="1:3" x14ac:dyDescent="0.25">
      <c r="A274" s="4">
        <v>37135</v>
      </c>
      <c r="B274" s="9">
        <f t="shared" si="4"/>
        <v>2001</v>
      </c>
      <c r="C274" s="8">
        <f>_xlfn.XLOOKUP(A274,'Asgari Ücretler'!$A$2:$A$43,'Asgari Ücretler'!$B$2:$B$43,,-1)/_xlfn.XLOOKUP(A274,'USD-TRY'!$A$2:$A$294,'USD-TRY'!$B$2:$B$294)</f>
        <v>79.337662337662337</v>
      </c>
    </row>
    <row r="275" spans="1:3" x14ac:dyDescent="0.25">
      <c r="A275" s="4">
        <v>37104</v>
      </c>
      <c r="B275" s="9">
        <f t="shared" si="4"/>
        <v>2001</v>
      </c>
      <c r="C275" s="8">
        <f>_xlfn.XLOOKUP(A275,'Asgari Ücretler'!$A$2:$A$43,'Asgari Ücretler'!$B$2:$B$43,,-1)/_xlfn.XLOOKUP(A275,'USD-TRY'!$A$2:$A$294,'USD-TRY'!$B$2:$B$294)</f>
        <v>89.18248175182481</v>
      </c>
    </row>
    <row r="276" spans="1:3" x14ac:dyDescent="0.25">
      <c r="A276" s="4">
        <v>37073</v>
      </c>
      <c r="B276" s="9">
        <f t="shared" si="4"/>
        <v>2001</v>
      </c>
      <c r="C276" s="8">
        <f>_xlfn.XLOOKUP(A276,'Asgari Ücretler'!$A$2:$A$43,'Asgari Ücretler'!$B$2:$B$43,,-1)/_xlfn.XLOOKUP(A276,'USD-TRY'!$A$2:$A$294,'USD-TRY'!$B$2:$B$294)</f>
        <v>80.691729323308266</v>
      </c>
    </row>
    <row r="277" spans="1:3" x14ac:dyDescent="0.25">
      <c r="A277" s="4">
        <v>37043</v>
      </c>
      <c r="B277" s="9">
        <f t="shared" si="4"/>
        <v>2001</v>
      </c>
      <c r="C277" s="8">
        <f>_xlfn.XLOOKUP(A277,'Asgari Ücretler'!$A$2:$A$43,'Asgari Ücretler'!$B$2:$B$43,,-1)/_xlfn.XLOOKUP(A277,'USD-TRY'!$A$2:$A$294,'USD-TRY'!$B$2:$B$294)</f>
        <v>80.924901185770764</v>
      </c>
    </row>
    <row r="278" spans="1:3" x14ac:dyDescent="0.25">
      <c r="A278" s="4">
        <v>37012</v>
      </c>
      <c r="B278" s="9">
        <f t="shared" si="4"/>
        <v>2001</v>
      </c>
      <c r="C278" s="8">
        <f>_xlfn.XLOOKUP(A278,'Asgari Ücretler'!$A$2:$A$43,'Asgari Ücretler'!$B$2:$B$43,,-1)/_xlfn.XLOOKUP(A278,'USD-TRY'!$A$2:$A$294,'USD-TRY'!$B$2:$B$294)</f>
        <v>87.495726495726501</v>
      </c>
    </row>
    <row r="279" spans="1:3" x14ac:dyDescent="0.25">
      <c r="A279" s="4">
        <v>36982</v>
      </c>
      <c r="B279" s="9">
        <f t="shared" si="4"/>
        <v>2001</v>
      </c>
      <c r="C279" s="8">
        <f>_xlfn.XLOOKUP(A279,'Asgari Ücretler'!$A$2:$A$43,'Asgari Ücretler'!$B$2:$B$43,,-1)/_xlfn.XLOOKUP(A279,'USD-TRY'!$A$2:$A$294,'USD-TRY'!$B$2:$B$294)</f>
        <v>89.367088607594937</v>
      </c>
    </row>
    <row r="280" spans="1:3" x14ac:dyDescent="0.25">
      <c r="A280" s="4">
        <v>36951</v>
      </c>
      <c r="B280" s="9">
        <f t="shared" si="4"/>
        <v>2001</v>
      </c>
      <c r="C280" s="8">
        <f>_xlfn.XLOOKUP(A280,'Asgari Ücretler'!$A$2:$A$43,'Asgari Ücretler'!$B$2:$B$43,,-1)/_xlfn.XLOOKUP(A280,'USD-TRY'!$A$2:$A$294,'USD-TRY'!$B$2:$B$294)</f>
        <v>97.961722488038291</v>
      </c>
    </row>
    <row r="281" spans="1:3" x14ac:dyDescent="0.25">
      <c r="A281" s="4">
        <v>36923</v>
      </c>
      <c r="B281" s="9">
        <f t="shared" si="4"/>
        <v>2001</v>
      </c>
      <c r="C281" s="8">
        <f>_xlfn.XLOOKUP(A281,'Asgari Ücretler'!$A$2:$A$43,'Asgari Ücretler'!$B$2:$B$43,,-1)/_xlfn.XLOOKUP(A281,'USD-TRY'!$A$2:$A$294,'USD-TRY'!$B$2:$B$294)</f>
        <v>107.19371727748693</v>
      </c>
    </row>
    <row r="282" spans="1:3" x14ac:dyDescent="0.25">
      <c r="A282" s="4">
        <v>36892</v>
      </c>
      <c r="B282" s="9">
        <f t="shared" si="4"/>
        <v>2001</v>
      </c>
      <c r="C282" s="8">
        <f>_xlfn.XLOOKUP(A282,'Asgari Ücretler'!$A$2:$A$43,'Asgari Ücretler'!$B$2:$B$43,,-1)/_xlfn.XLOOKUP(A282,'USD-TRY'!$A$2:$A$294,'USD-TRY'!$B$2:$B$294)</f>
        <v>151.614336492891</v>
      </c>
    </row>
    <row r="283" spans="1:3" x14ac:dyDescent="0.25">
      <c r="A283" s="4">
        <v>36861</v>
      </c>
      <c r="B283" s="9">
        <f t="shared" si="4"/>
        <v>2000</v>
      </c>
      <c r="C283" s="8">
        <f>_xlfn.XLOOKUP(A283,'Asgari Ücretler'!$A$2:$A$43,'Asgari Ücretler'!$B$2:$B$43,,-1)/_xlfn.XLOOKUP(A283,'USD-TRY'!$A$2:$A$294,'USD-TRY'!$B$2:$B$294)</f>
        <v>129.67328062061765</v>
      </c>
    </row>
    <row r="284" spans="1:3" x14ac:dyDescent="0.25">
      <c r="A284" s="4">
        <v>36831</v>
      </c>
      <c r="B284" s="9">
        <f t="shared" si="4"/>
        <v>2000</v>
      </c>
      <c r="C284" s="8">
        <f>_xlfn.XLOOKUP(A284,'Asgari Ücretler'!$A$2:$A$43,'Asgari Ücretler'!$B$2:$B$43,,-1)/_xlfn.XLOOKUP(A284,'USD-TRY'!$A$2:$A$294,'USD-TRY'!$B$2:$B$294)</f>
        <v>127.31800205068113</v>
      </c>
    </row>
    <row r="285" spans="1:3" x14ac:dyDescent="0.25">
      <c r="A285" s="4">
        <v>36800</v>
      </c>
      <c r="B285" s="9">
        <f t="shared" si="4"/>
        <v>2000</v>
      </c>
      <c r="C285" s="8">
        <f>_xlfn.XLOOKUP(A285,'Asgari Ücretler'!$A$2:$A$43,'Asgari Ücretler'!$B$2:$B$43,,-1)/_xlfn.XLOOKUP(A285,'USD-TRY'!$A$2:$A$294,'USD-TRY'!$B$2:$B$294)</f>
        <v>127.39264253261028</v>
      </c>
    </row>
    <row r="286" spans="1:3" x14ac:dyDescent="0.25">
      <c r="A286" s="4">
        <v>36770</v>
      </c>
      <c r="B286" s="9">
        <f t="shared" si="4"/>
        <v>2000</v>
      </c>
      <c r="C286" s="8">
        <f>_xlfn.XLOOKUP(A286,'Asgari Ücretler'!$A$2:$A$43,'Asgari Ücretler'!$B$2:$B$43,,-1)/_xlfn.XLOOKUP(A286,'USD-TRY'!$A$2:$A$294,'USD-TRY'!$B$2:$B$294)</f>
        <v>130.7854348480289</v>
      </c>
    </row>
    <row r="287" spans="1:3" x14ac:dyDescent="0.25">
      <c r="A287" s="4">
        <v>36739</v>
      </c>
      <c r="B287" s="9">
        <f t="shared" si="4"/>
        <v>2000</v>
      </c>
      <c r="C287" s="8">
        <f>_xlfn.XLOOKUP(A287,'Asgari Ücretler'!$A$2:$A$43,'Asgari Ücretler'!$B$2:$B$43,,-1)/_xlfn.XLOOKUP(A287,'USD-TRY'!$A$2:$A$294,'USD-TRY'!$B$2:$B$294)</f>
        <v>132.68203327736222</v>
      </c>
    </row>
    <row r="288" spans="1:3" x14ac:dyDescent="0.25">
      <c r="A288" s="4">
        <v>36708</v>
      </c>
      <c r="B288" s="9">
        <f t="shared" si="4"/>
        <v>2000</v>
      </c>
      <c r="C288" s="8">
        <f>_xlfn.XLOOKUP(A288,'Asgari Ücretler'!$A$2:$A$43,'Asgari Ücretler'!$B$2:$B$43,,-1)/_xlfn.XLOOKUP(A288,'USD-TRY'!$A$2:$A$294,'USD-TRY'!$B$2:$B$294)</f>
        <v>136.83879093198993</v>
      </c>
    </row>
    <row r="289" spans="1:3" x14ac:dyDescent="0.25">
      <c r="A289" s="4">
        <v>36678</v>
      </c>
      <c r="B289" s="9">
        <f t="shared" si="4"/>
        <v>2000</v>
      </c>
      <c r="C289" s="8">
        <f>_xlfn.XLOOKUP(A289,'Asgari Ücretler'!$A$2:$A$43,'Asgari Ücretler'!$B$2:$B$43,,-1)/_xlfn.XLOOKUP(A289,'USD-TRY'!$A$2:$A$294,'USD-TRY'!$B$2:$B$294)</f>
        <v>129.83558994197293</v>
      </c>
    </row>
    <row r="290" spans="1:3" x14ac:dyDescent="0.25">
      <c r="A290" s="4">
        <v>36647</v>
      </c>
      <c r="B290" s="9">
        <f t="shared" si="4"/>
        <v>2000</v>
      </c>
      <c r="C290" s="8">
        <f>_xlfn.XLOOKUP(A290,'Asgari Ücretler'!$A$2:$A$43,'Asgari Ücretler'!$B$2:$B$43,,-1)/_xlfn.XLOOKUP(A290,'USD-TRY'!$A$2:$A$294,'USD-TRY'!$B$2:$B$294)</f>
        <v>130.82670131557575</v>
      </c>
    </row>
    <row r="291" spans="1:3" x14ac:dyDescent="0.25">
      <c r="A291" s="4">
        <v>36617</v>
      </c>
      <c r="B291" s="9">
        <f t="shared" si="4"/>
        <v>2000</v>
      </c>
      <c r="C291" s="8">
        <f>_xlfn.XLOOKUP(A291,'Asgari Ücretler'!$A$2:$A$43,'Asgari Ücretler'!$B$2:$B$43,,-1)/_xlfn.XLOOKUP(A291,'USD-TRY'!$A$2:$A$294,'USD-TRY'!$B$2:$B$294)</f>
        <v>131.76836250613448</v>
      </c>
    </row>
    <row r="292" spans="1:3" x14ac:dyDescent="0.25">
      <c r="A292" s="4">
        <v>36586</v>
      </c>
      <c r="B292" s="9">
        <f t="shared" si="4"/>
        <v>2000</v>
      </c>
      <c r="C292" s="8">
        <f>_xlfn.XLOOKUP(A292,'Asgari Ücretler'!$A$2:$A$43,'Asgari Ücretler'!$B$2:$B$43,,-1)/_xlfn.XLOOKUP(A292,'USD-TRY'!$A$2:$A$294,'USD-TRY'!$B$2:$B$294)</f>
        <v>139.90833474792058</v>
      </c>
    </row>
    <row r="293" spans="1:3" x14ac:dyDescent="0.25">
      <c r="A293" s="4">
        <v>36557</v>
      </c>
      <c r="B293" s="9">
        <f t="shared" si="4"/>
        <v>2000</v>
      </c>
      <c r="C293" s="8">
        <f>_xlfn.XLOOKUP(A293,'Asgari Ücretler'!$A$2:$A$43,'Asgari Ücretler'!$B$2:$B$43,,-1)/_xlfn.XLOOKUP(A293,'USD-TRY'!$A$2:$A$294,'USD-TRY'!$B$2:$B$294)</f>
        <v>143.51384293923036</v>
      </c>
    </row>
    <row r="294" spans="1:3" x14ac:dyDescent="0.25">
      <c r="A294" s="4">
        <v>36526</v>
      </c>
      <c r="B294" s="9">
        <f t="shared" si="4"/>
        <v>2000</v>
      </c>
      <c r="C294" s="8">
        <f>_xlfn.XLOOKUP(A294,'Asgari Ücretler'!$A$2:$A$43,'Asgari Ücretler'!$B$2:$B$43,,-1)/_xlfn.XLOOKUP(A294,'USD-TRY'!$A$2:$A$294,'USD-TRY'!$B$2:$B$294)</f>
        <v>147.25745935322496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3"/>
  <sheetViews>
    <sheetView topLeftCell="A8" workbookViewId="0">
      <selection activeCell="A2" sqref="A2"/>
    </sheetView>
  </sheetViews>
  <sheetFormatPr defaultRowHeight="15" x14ac:dyDescent="0.25"/>
  <cols>
    <col min="1" max="1" width="14.7109375" bestFit="1" customWidth="1"/>
    <col min="2" max="2" width="15.5703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45292</v>
      </c>
      <c r="B2" s="3">
        <v>17002</v>
      </c>
    </row>
    <row r="3" spans="1:2" x14ac:dyDescent="0.25">
      <c r="A3" s="2">
        <v>45108</v>
      </c>
      <c r="B3" s="3">
        <v>11402</v>
      </c>
    </row>
    <row r="4" spans="1:2" x14ac:dyDescent="0.25">
      <c r="A4" s="2">
        <v>44927</v>
      </c>
      <c r="B4" s="3">
        <v>8506.7999999999993</v>
      </c>
    </row>
    <row r="5" spans="1:2" x14ac:dyDescent="0.25">
      <c r="A5" s="2">
        <v>44743</v>
      </c>
      <c r="B5" s="3">
        <v>5500.35</v>
      </c>
    </row>
    <row r="6" spans="1:2" x14ac:dyDescent="0.25">
      <c r="A6" s="2">
        <v>44562</v>
      </c>
      <c r="B6" s="3">
        <v>4253.3999999999996</v>
      </c>
    </row>
    <row r="7" spans="1:2" x14ac:dyDescent="0.25">
      <c r="A7" s="2">
        <v>44197</v>
      </c>
      <c r="B7" s="3">
        <v>2825</v>
      </c>
    </row>
    <row r="8" spans="1:2" x14ac:dyDescent="0.25">
      <c r="A8" s="2">
        <v>43831</v>
      </c>
      <c r="B8" s="3">
        <v>2324.71</v>
      </c>
    </row>
    <row r="9" spans="1:2" x14ac:dyDescent="0.25">
      <c r="A9" s="2">
        <v>43466</v>
      </c>
      <c r="B9" s="3">
        <v>2020.9</v>
      </c>
    </row>
    <row r="10" spans="1:2" x14ac:dyDescent="0.25">
      <c r="A10" s="2">
        <v>43101</v>
      </c>
      <c r="B10" s="3">
        <v>1603.12</v>
      </c>
    </row>
    <row r="11" spans="1:2" x14ac:dyDescent="0.25">
      <c r="A11" s="2">
        <v>42736</v>
      </c>
      <c r="B11" s="3">
        <v>1404.06</v>
      </c>
    </row>
    <row r="12" spans="1:2" x14ac:dyDescent="0.25">
      <c r="A12" s="2">
        <v>42370</v>
      </c>
      <c r="B12" s="3">
        <v>1300.99</v>
      </c>
    </row>
    <row r="13" spans="1:2" x14ac:dyDescent="0.25">
      <c r="A13" s="2">
        <v>42186</v>
      </c>
      <c r="B13" s="3">
        <v>1000.54</v>
      </c>
    </row>
    <row r="14" spans="1:2" x14ac:dyDescent="0.25">
      <c r="A14" s="2">
        <v>42005</v>
      </c>
      <c r="B14" s="3">
        <v>949.07</v>
      </c>
    </row>
    <row r="15" spans="1:2" x14ac:dyDescent="0.25">
      <c r="A15" s="2">
        <v>41821</v>
      </c>
      <c r="B15" s="3">
        <v>891</v>
      </c>
    </row>
    <row r="16" spans="1:2" x14ac:dyDescent="0.25">
      <c r="A16" s="2">
        <v>41640</v>
      </c>
      <c r="B16" s="3">
        <v>846</v>
      </c>
    </row>
    <row r="17" spans="1:2" x14ac:dyDescent="0.25">
      <c r="A17" s="2">
        <v>41456</v>
      </c>
      <c r="B17" s="3">
        <v>804.69</v>
      </c>
    </row>
    <row r="18" spans="1:2" x14ac:dyDescent="0.25">
      <c r="A18" s="2">
        <v>41275</v>
      </c>
      <c r="B18" s="3">
        <v>773.98</v>
      </c>
    </row>
    <row r="19" spans="1:2" x14ac:dyDescent="0.25">
      <c r="A19" s="2">
        <v>41091</v>
      </c>
      <c r="B19" s="3">
        <v>739.8</v>
      </c>
    </row>
    <row r="20" spans="1:2" x14ac:dyDescent="0.25">
      <c r="A20" s="2">
        <v>40909</v>
      </c>
      <c r="B20" s="3">
        <v>701.13</v>
      </c>
    </row>
    <row r="21" spans="1:2" x14ac:dyDescent="0.25">
      <c r="A21" s="2">
        <v>40725</v>
      </c>
      <c r="B21" s="3">
        <v>658.95</v>
      </c>
    </row>
    <row r="22" spans="1:2" x14ac:dyDescent="0.25">
      <c r="A22" s="2">
        <v>40544</v>
      </c>
      <c r="B22" s="3">
        <v>629.96</v>
      </c>
    </row>
    <row r="23" spans="1:2" x14ac:dyDescent="0.25">
      <c r="A23" s="2">
        <v>40360</v>
      </c>
      <c r="B23" s="3">
        <v>599.12</v>
      </c>
    </row>
    <row r="24" spans="1:2" x14ac:dyDescent="0.25">
      <c r="A24" s="2">
        <v>40179</v>
      </c>
      <c r="B24" s="3">
        <v>576.57000000000005</v>
      </c>
    </row>
    <row r="25" spans="1:2" x14ac:dyDescent="0.25">
      <c r="A25" s="2">
        <v>39995</v>
      </c>
      <c r="B25" s="3">
        <v>546.48</v>
      </c>
    </row>
    <row r="26" spans="1:2" x14ac:dyDescent="0.25">
      <c r="A26" s="2">
        <v>39814</v>
      </c>
      <c r="B26" s="3">
        <v>527.13</v>
      </c>
    </row>
    <row r="27" spans="1:2" x14ac:dyDescent="0.25">
      <c r="A27" s="2">
        <v>39630</v>
      </c>
      <c r="B27" s="3">
        <v>503.26</v>
      </c>
    </row>
    <row r="28" spans="1:2" x14ac:dyDescent="0.25">
      <c r="A28" s="2">
        <v>39448</v>
      </c>
      <c r="B28" s="3">
        <v>481.55</v>
      </c>
    </row>
    <row r="29" spans="1:2" x14ac:dyDescent="0.25">
      <c r="A29" s="2">
        <v>39264</v>
      </c>
      <c r="B29" s="3">
        <v>419.15</v>
      </c>
    </row>
    <row r="30" spans="1:2" x14ac:dyDescent="0.25">
      <c r="A30" s="2">
        <v>39083</v>
      </c>
      <c r="B30" s="3">
        <v>403.03</v>
      </c>
    </row>
    <row r="31" spans="1:2" x14ac:dyDescent="0.25">
      <c r="A31" s="2">
        <v>38718</v>
      </c>
      <c r="B31" s="3">
        <v>380.46</v>
      </c>
    </row>
    <row r="32" spans="1:2" x14ac:dyDescent="0.25">
      <c r="A32" s="2">
        <v>38353</v>
      </c>
      <c r="B32" s="3">
        <v>350.15</v>
      </c>
    </row>
    <row r="33" spans="1:2" x14ac:dyDescent="0.25">
      <c r="A33" s="2">
        <v>38169</v>
      </c>
      <c r="B33" s="3">
        <v>318.23</v>
      </c>
    </row>
    <row r="34" spans="1:2" x14ac:dyDescent="0.25">
      <c r="A34" s="2">
        <v>37987</v>
      </c>
      <c r="B34" s="3">
        <v>303.08</v>
      </c>
    </row>
    <row r="35" spans="1:2" x14ac:dyDescent="0.25">
      <c r="A35" s="2">
        <v>37622</v>
      </c>
      <c r="B35" s="3">
        <v>225.99</v>
      </c>
    </row>
    <row r="36" spans="1:2" x14ac:dyDescent="0.25">
      <c r="A36" s="2">
        <v>37438</v>
      </c>
      <c r="B36" s="3">
        <v>184.25</v>
      </c>
    </row>
    <row r="37" spans="1:2" x14ac:dyDescent="0.25">
      <c r="A37" s="2">
        <v>37257</v>
      </c>
      <c r="B37" s="3">
        <v>163.56</v>
      </c>
    </row>
    <row r="38" spans="1:2" x14ac:dyDescent="0.25">
      <c r="A38" s="2">
        <v>37104</v>
      </c>
      <c r="B38" s="3">
        <v>122.18</v>
      </c>
    </row>
    <row r="39" spans="1:2" x14ac:dyDescent="0.25">
      <c r="A39" s="2">
        <v>37073</v>
      </c>
      <c r="B39" s="3">
        <v>107.32</v>
      </c>
    </row>
    <row r="40" spans="1:2" x14ac:dyDescent="0.25">
      <c r="A40" s="2">
        <v>36892</v>
      </c>
      <c r="B40" s="3">
        <v>102.37</v>
      </c>
    </row>
    <row r="41" spans="1:2" x14ac:dyDescent="0.25">
      <c r="A41" s="2">
        <v>36708</v>
      </c>
      <c r="B41" s="3">
        <v>86.92</v>
      </c>
    </row>
    <row r="42" spans="1:2" x14ac:dyDescent="0.25">
      <c r="A42" s="2">
        <v>36617</v>
      </c>
      <c r="B42" s="3">
        <v>80.55</v>
      </c>
    </row>
    <row r="43" spans="1:2" x14ac:dyDescent="0.25">
      <c r="A43" s="2">
        <v>36526</v>
      </c>
      <c r="B43" s="3">
        <v>82.42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8367-C5B8-43FD-904B-A362FDB44933}">
  <dimension ref="A1:B294"/>
  <sheetViews>
    <sheetView topLeftCell="A259" workbookViewId="0">
      <selection activeCell="A262" sqref="A262"/>
    </sheetView>
  </sheetViews>
  <sheetFormatPr defaultRowHeight="15" x14ac:dyDescent="0.25"/>
  <sheetData>
    <row r="1" spans="1:2" x14ac:dyDescent="0.25">
      <c r="A1" s="11" t="s">
        <v>2</v>
      </c>
      <c r="B1" s="11" t="s">
        <v>3</v>
      </c>
    </row>
    <row r="2" spans="1:2" x14ac:dyDescent="0.25">
      <c r="A2" s="4">
        <v>45413</v>
      </c>
      <c r="B2" s="5">
        <v>32.171799999999998</v>
      </c>
    </row>
    <row r="3" spans="1:2" x14ac:dyDescent="0.25">
      <c r="A3" s="4">
        <v>45383</v>
      </c>
      <c r="B3" s="5">
        <v>32.414400000000001</v>
      </c>
    </row>
    <row r="4" spans="1:2" x14ac:dyDescent="0.25">
      <c r="A4" s="4">
        <v>45352</v>
      </c>
      <c r="B4" s="5">
        <v>32.427399999999999</v>
      </c>
    </row>
    <row r="5" spans="1:2" x14ac:dyDescent="0.25">
      <c r="A5" s="4">
        <v>45323</v>
      </c>
      <c r="B5" s="5">
        <v>31.295100000000001</v>
      </c>
    </row>
    <row r="6" spans="1:2" x14ac:dyDescent="0.25">
      <c r="A6" s="4">
        <v>45292</v>
      </c>
      <c r="B6" s="5">
        <v>30.364799999999999</v>
      </c>
    </row>
    <row r="7" spans="1:2" x14ac:dyDescent="0.25">
      <c r="A7" s="4">
        <v>45261</v>
      </c>
      <c r="B7" s="5">
        <v>29.476800000000001</v>
      </c>
    </row>
    <row r="8" spans="1:2" x14ac:dyDescent="0.25">
      <c r="A8" s="4">
        <v>45231</v>
      </c>
      <c r="B8" s="5">
        <v>28.888999999999999</v>
      </c>
    </row>
    <row r="9" spans="1:2" x14ac:dyDescent="0.25">
      <c r="A9" s="4">
        <v>45200</v>
      </c>
      <c r="B9" s="5">
        <v>28.307300000000001</v>
      </c>
    </row>
    <row r="10" spans="1:2" x14ac:dyDescent="0.25">
      <c r="A10" s="4">
        <v>45170</v>
      </c>
      <c r="B10" s="5">
        <v>27.4071</v>
      </c>
    </row>
    <row r="11" spans="1:2" x14ac:dyDescent="0.25">
      <c r="A11" s="4">
        <v>45139</v>
      </c>
      <c r="B11" s="5">
        <v>26.6921</v>
      </c>
    </row>
    <row r="12" spans="1:2" x14ac:dyDescent="0.25">
      <c r="A12" s="4">
        <v>45108</v>
      </c>
      <c r="B12" s="5">
        <v>26.9299</v>
      </c>
    </row>
    <row r="13" spans="1:2" x14ac:dyDescent="0.25">
      <c r="A13" s="4">
        <v>45078</v>
      </c>
      <c r="B13" s="5">
        <v>26.051100000000002</v>
      </c>
    </row>
    <row r="14" spans="1:2" x14ac:dyDescent="0.25">
      <c r="A14" s="4">
        <v>45047</v>
      </c>
      <c r="B14" s="5">
        <v>20.799399999999999</v>
      </c>
    </row>
    <row r="15" spans="1:2" x14ac:dyDescent="0.25">
      <c r="A15" s="4">
        <v>45017</v>
      </c>
      <c r="B15" s="5">
        <v>19.452999999999999</v>
      </c>
    </row>
    <row r="16" spans="1:2" x14ac:dyDescent="0.25">
      <c r="A16" s="4">
        <v>44986</v>
      </c>
      <c r="B16" s="5">
        <v>19.179300000000001</v>
      </c>
    </row>
    <row r="17" spans="1:2" x14ac:dyDescent="0.25">
      <c r="A17" s="4">
        <v>44958</v>
      </c>
      <c r="B17" s="5">
        <v>18.887499999999999</v>
      </c>
    </row>
    <row r="18" spans="1:2" x14ac:dyDescent="0.25">
      <c r="A18" s="4">
        <v>44927</v>
      </c>
      <c r="B18" s="5">
        <v>18.811499999999999</v>
      </c>
    </row>
    <row r="19" spans="1:2" x14ac:dyDescent="0.25">
      <c r="A19" s="4">
        <v>44896</v>
      </c>
      <c r="B19" s="5">
        <v>18.6905</v>
      </c>
    </row>
    <row r="20" spans="1:2" x14ac:dyDescent="0.25">
      <c r="A20" s="4">
        <v>44866</v>
      </c>
      <c r="B20" s="5">
        <v>18.612100000000002</v>
      </c>
    </row>
    <row r="21" spans="1:2" x14ac:dyDescent="0.25">
      <c r="A21" s="4">
        <v>44835</v>
      </c>
      <c r="B21" s="5">
        <v>18.615100000000002</v>
      </c>
    </row>
    <row r="22" spans="1:2" x14ac:dyDescent="0.25">
      <c r="A22" s="4">
        <v>44805</v>
      </c>
      <c r="B22" s="5">
        <v>18.502400000000002</v>
      </c>
    </row>
    <row r="23" spans="1:2" x14ac:dyDescent="0.25">
      <c r="A23" s="4">
        <v>44774</v>
      </c>
      <c r="B23" s="5">
        <v>18.197800000000001</v>
      </c>
    </row>
    <row r="24" spans="1:2" x14ac:dyDescent="0.25">
      <c r="A24" s="4">
        <v>44743</v>
      </c>
      <c r="B24" s="5">
        <v>17.9148</v>
      </c>
    </row>
    <row r="25" spans="1:2" x14ac:dyDescent="0.25">
      <c r="A25" s="4">
        <v>44713</v>
      </c>
      <c r="B25" s="5">
        <v>16.7</v>
      </c>
    </row>
    <row r="26" spans="1:2" x14ac:dyDescent="0.25">
      <c r="A26" s="4">
        <v>44682</v>
      </c>
      <c r="B26" s="5">
        <v>16.403500000000001</v>
      </c>
    </row>
    <row r="27" spans="1:2" x14ac:dyDescent="0.25">
      <c r="A27" s="4">
        <v>44652</v>
      </c>
      <c r="B27" s="5">
        <v>14.851699999999999</v>
      </c>
    </row>
    <row r="28" spans="1:2" x14ac:dyDescent="0.25">
      <c r="A28" s="4">
        <v>44621</v>
      </c>
      <c r="B28" s="5">
        <v>14.6739</v>
      </c>
    </row>
    <row r="29" spans="1:2" x14ac:dyDescent="0.25">
      <c r="A29" s="4">
        <v>44593</v>
      </c>
      <c r="B29" s="5">
        <v>13.848599999999999</v>
      </c>
    </row>
    <row r="30" spans="1:2" x14ac:dyDescent="0.25">
      <c r="A30" s="4">
        <v>44562</v>
      </c>
      <c r="B30" s="5">
        <v>13.3209</v>
      </c>
    </row>
    <row r="31" spans="1:2" x14ac:dyDescent="0.25">
      <c r="A31" s="4">
        <v>44531</v>
      </c>
      <c r="B31" s="5">
        <v>13.321099999999999</v>
      </c>
    </row>
    <row r="32" spans="1:2" x14ac:dyDescent="0.25">
      <c r="A32" s="4">
        <v>44501</v>
      </c>
      <c r="B32" s="5">
        <v>13.478199999999999</v>
      </c>
    </row>
    <row r="33" spans="1:2" x14ac:dyDescent="0.25">
      <c r="A33" s="4">
        <v>44470</v>
      </c>
      <c r="B33" s="5">
        <v>9.6080000000000005</v>
      </c>
    </row>
    <row r="34" spans="1:2" x14ac:dyDescent="0.25">
      <c r="A34" s="4">
        <v>44440</v>
      </c>
      <c r="B34" s="5">
        <v>8.8911999999999995</v>
      </c>
    </row>
    <row r="35" spans="1:2" x14ac:dyDescent="0.25">
      <c r="A35" s="4">
        <v>44409</v>
      </c>
      <c r="B35" s="5">
        <v>8.3163999999999998</v>
      </c>
    </row>
    <row r="36" spans="1:2" x14ac:dyDescent="0.25">
      <c r="A36" s="4">
        <v>44378</v>
      </c>
      <c r="B36" s="5">
        <v>8.4540000000000006</v>
      </c>
    </row>
    <row r="37" spans="1:2" x14ac:dyDescent="0.25">
      <c r="A37" s="4">
        <v>44348</v>
      </c>
      <c r="B37" s="5">
        <v>8.7087000000000003</v>
      </c>
    </row>
    <row r="38" spans="1:2" x14ac:dyDescent="0.25">
      <c r="A38" s="4">
        <v>44317</v>
      </c>
      <c r="B38" s="5">
        <v>8.4895999999999994</v>
      </c>
    </row>
    <row r="39" spans="1:2" x14ac:dyDescent="0.25">
      <c r="A39" s="4">
        <v>44287</v>
      </c>
      <c r="B39" s="5">
        <v>8.2883999999999993</v>
      </c>
    </row>
    <row r="40" spans="1:2" x14ac:dyDescent="0.25">
      <c r="A40" s="4">
        <v>44256</v>
      </c>
      <c r="B40" s="5">
        <v>8.2489000000000008</v>
      </c>
    </row>
    <row r="41" spans="1:2" x14ac:dyDescent="0.25">
      <c r="A41" s="4">
        <v>44228</v>
      </c>
      <c r="B41" s="5">
        <v>7.4253</v>
      </c>
    </row>
    <row r="42" spans="1:2" x14ac:dyDescent="0.25">
      <c r="A42" s="4">
        <v>44197</v>
      </c>
      <c r="B42" s="5">
        <v>7.3148999999999997</v>
      </c>
    </row>
    <row r="43" spans="1:2" x14ac:dyDescent="0.25">
      <c r="A43" s="4">
        <v>44166</v>
      </c>
      <c r="B43" s="5">
        <v>7.4370000000000003</v>
      </c>
    </row>
    <row r="44" spans="1:2" x14ac:dyDescent="0.25">
      <c r="A44" s="4">
        <v>44136</v>
      </c>
      <c r="B44" s="5">
        <v>7.8323999999999998</v>
      </c>
    </row>
    <row r="45" spans="1:2" x14ac:dyDescent="0.25">
      <c r="A45" s="4">
        <v>44105</v>
      </c>
      <c r="B45" s="5">
        <v>8.3468</v>
      </c>
    </row>
    <row r="46" spans="1:2" x14ac:dyDescent="0.25">
      <c r="A46" s="4">
        <v>44075</v>
      </c>
      <c r="B46" s="5">
        <v>7.7187000000000001</v>
      </c>
    </row>
    <row r="47" spans="1:2" x14ac:dyDescent="0.25">
      <c r="A47" s="4">
        <v>44044</v>
      </c>
      <c r="B47" s="5">
        <v>7.3506</v>
      </c>
    </row>
    <row r="48" spans="1:2" x14ac:dyDescent="0.25">
      <c r="A48" s="4">
        <v>44013</v>
      </c>
      <c r="B48" s="5">
        <v>6.9718999999999998</v>
      </c>
    </row>
    <row r="49" spans="1:2" x14ac:dyDescent="0.25">
      <c r="A49" s="4">
        <v>43983</v>
      </c>
      <c r="B49" s="5">
        <v>6.8525</v>
      </c>
    </row>
    <row r="50" spans="1:2" x14ac:dyDescent="0.25">
      <c r="A50" s="4">
        <v>43952</v>
      </c>
      <c r="B50" s="5">
        <v>6.8201999999999998</v>
      </c>
    </row>
    <row r="51" spans="1:2" x14ac:dyDescent="0.25">
      <c r="A51" s="4">
        <v>43922</v>
      </c>
      <c r="B51" s="5">
        <v>6.9863999999999997</v>
      </c>
    </row>
    <row r="52" spans="1:2" x14ac:dyDescent="0.25">
      <c r="A52" s="4">
        <v>43891</v>
      </c>
      <c r="B52" s="5">
        <v>6.6143000000000001</v>
      </c>
    </row>
    <row r="53" spans="1:2" x14ac:dyDescent="0.25">
      <c r="A53" s="4">
        <v>43862</v>
      </c>
      <c r="B53" s="5">
        <v>6.2427000000000001</v>
      </c>
    </row>
    <row r="54" spans="1:2" x14ac:dyDescent="0.25">
      <c r="A54" s="4">
        <v>43831</v>
      </c>
      <c r="B54" s="5">
        <v>5.9821999999999997</v>
      </c>
    </row>
    <row r="55" spans="1:2" x14ac:dyDescent="0.25">
      <c r="A55" s="4">
        <v>43800</v>
      </c>
      <c r="B55" s="5">
        <v>5.9489000000000001</v>
      </c>
    </row>
    <row r="56" spans="1:2" x14ac:dyDescent="0.25">
      <c r="A56" s="4">
        <v>43770</v>
      </c>
      <c r="B56" s="5">
        <v>5.7469999999999999</v>
      </c>
    </row>
    <row r="57" spans="1:2" x14ac:dyDescent="0.25">
      <c r="A57" s="4">
        <v>43739</v>
      </c>
      <c r="B57" s="5">
        <v>5.7130000000000001</v>
      </c>
    </row>
    <row r="58" spans="1:2" x14ac:dyDescent="0.25">
      <c r="A58" s="4">
        <v>43709</v>
      </c>
      <c r="B58" s="5">
        <v>5.6489000000000003</v>
      </c>
    </row>
    <row r="59" spans="1:2" x14ac:dyDescent="0.25">
      <c r="A59" s="4">
        <v>43678</v>
      </c>
      <c r="B59" s="5">
        <v>5.8305999999999996</v>
      </c>
    </row>
    <row r="60" spans="1:2" x14ac:dyDescent="0.25">
      <c r="A60" s="4">
        <v>43647</v>
      </c>
      <c r="B60" s="5">
        <v>5.5864000000000003</v>
      </c>
    </row>
    <row r="61" spans="1:2" x14ac:dyDescent="0.25">
      <c r="A61" s="4">
        <v>43617</v>
      </c>
      <c r="B61" s="5">
        <v>5.7920999999999996</v>
      </c>
    </row>
    <row r="62" spans="1:2" x14ac:dyDescent="0.25">
      <c r="A62" s="4">
        <v>43586</v>
      </c>
      <c r="B62" s="5">
        <v>5.8381999999999996</v>
      </c>
    </row>
    <row r="63" spans="1:2" x14ac:dyDescent="0.25">
      <c r="A63" s="4">
        <v>43556</v>
      </c>
      <c r="B63" s="5">
        <v>5.9656000000000002</v>
      </c>
    </row>
    <row r="64" spans="1:2" x14ac:dyDescent="0.25">
      <c r="A64" s="4">
        <v>43525</v>
      </c>
      <c r="B64" s="5">
        <v>5.5555000000000003</v>
      </c>
    </row>
    <row r="65" spans="1:2" x14ac:dyDescent="0.25">
      <c r="A65" s="4">
        <v>43497</v>
      </c>
      <c r="B65" s="5">
        <v>5.3371000000000004</v>
      </c>
    </row>
    <row r="66" spans="1:2" x14ac:dyDescent="0.25">
      <c r="A66" s="4">
        <v>43466</v>
      </c>
      <c r="B66" s="5">
        <v>5.1645000000000003</v>
      </c>
    </row>
    <row r="67" spans="1:2" x14ac:dyDescent="0.25">
      <c r="A67" s="4">
        <v>43435</v>
      </c>
      <c r="B67" s="5">
        <v>5.2887000000000004</v>
      </c>
    </row>
    <row r="68" spans="1:2" x14ac:dyDescent="0.25">
      <c r="A68" s="4">
        <v>43405</v>
      </c>
      <c r="B68" s="5">
        <v>5.2127999999999997</v>
      </c>
    </row>
    <row r="69" spans="1:2" x14ac:dyDescent="0.25">
      <c r="A69" s="4">
        <v>43374</v>
      </c>
      <c r="B69" s="5">
        <v>5.5834999999999999</v>
      </c>
    </row>
    <row r="70" spans="1:2" x14ac:dyDescent="0.25">
      <c r="A70" s="4">
        <v>43344</v>
      </c>
      <c r="B70" s="5">
        <v>6.056</v>
      </c>
    </row>
    <row r="71" spans="1:2" x14ac:dyDescent="0.25">
      <c r="A71" s="4">
        <v>43313</v>
      </c>
      <c r="B71" s="5">
        <v>6.5380000000000003</v>
      </c>
    </row>
    <row r="72" spans="1:2" x14ac:dyDescent="0.25">
      <c r="A72" s="4">
        <v>43282</v>
      </c>
      <c r="B72" s="5">
        <v>4.9142000000000001</v>
      </c>
    </row>
    <row r="73" spans="1:2" x14ac:dyDescent="0.25">
      <c r="A73" s="4">
        <v>43252</v>
      </c>
      <c r="B73" s="5">
        <v>4.5872000000000002</v>
      </c>
    </row>
    <row r="74" spans="1:2" x14ac:dyDescent="0.25">
      <c r="A74" s="4">
        <v>43221</v>
      </c>
      <c r="B74" s="5">
        <v>4.5244999999999997</v>
      </c>
    </row>
    <row r="75" spans="1:2" x14ac:dyDescent="0.25">
      <c r="A75" s="4">
        <v>43191</v>
      </c>
      <c r="B75" s="5">
        <v>4.0617000000000001</v>
      </c>
    </row>
    <row r="76" spans="1:2" x14ac:dyDescent="0.25">
      <c r="A76" s="4">
        <v>43160</v>
      </c>
      <c r="B76" s="5">
        <v>3.9552</v>
      </c>
    </row>
    <row r="77" spans="1:2" x14ac:dyDescent="0.25">
      <c r="A77" s="4">
        <v>43132</v>
      </c>
      <c r="B77" s="5">
        <v>3.7988</v>
      </c>
    </row>
    <row r="78" spans="1:2" x14ac:dyDescent="0.25">
      <c r="A78" s="4">
        <v>43101</v>
      </c>
      <c r="B78" s="5">
        <v>3.7555000000000001</v>
      </c>
    </row>
    <row r="79" spans="1:2" x14ac:dyDescent="0.25">
      <c r="A79" s="4">
        <v>43070</v>
      </c>
      <c r="B79" s="5">
        <v>3.79</v>
      </c>
    </row>
    <row r="80" spans="1:2" x14ac:dyDescent="0.25">
      <c r="A80" s="4">
        <v>43040</v>
      </c>
      <c r="B80" s="5">
        <v>3.919</v>
      </c>
    </row>
    <row r="81" spans="1:2" x14ac:dyDescent="0.25">
      <c r="A81" s="4">
        <v>43009</v>
      </c>
      <c r="B81" s="5">
        <v>3.7919999999999998</v>
      </c>
    </row>
    <row r="82" spans="1:2" x14ac:dyDescent="0.25">
      <c r="A82" s="4">
        <v>42979</v>
      </c>
      <c r="B82" s="5">
        <v>3.5636999999999999</v>
      </c>
    </row>
    <row r="83" spans="1:2" x14ac:dyDescent="0.25">
      <c r="A83" s="4">
        <v>42948</v>
      </c>
      <c r="B83" s="5">
        <v>3.4527000000000001</v>
      </c>
    </row>
    <row r="84" spans="1:2" x14ac:dyDescent="0.25">
      <c r="A84" s="4">
        <v>42917</v>
      </c>
      <c r="B84" s="5">
        <v>3.5192999999999999</v>
      </c>
    </row>
    <row r="85" spans="1:2" x14ac:dyDescent="0.25">
      <c r="A85" s="4">
        <v>42887</v>
      </c>
      <c r="B85" s="5">
        <v>3.5211999999999999</v>
      </c>
    </row>
    <row r="86" spans="1:2" x14ac:dyDescent="0.25">
      <c r="A86" s="4">
        <v>42856</v>
      </c>
      <c r="B86" s="5">
        <v>3.5270000000000001</v>
      </c>
    </row>
    <row r="87" spans="1:2" x14ac:dyDescent="0.25">
      <c r="A87" s="4">
        <v>42826</v>
      </c>
      <c r="B87" s="5">
        <v>3.5516000000000001</v>
      </c>
    </row>
    <row r="88" spans="1:2" x14ac:dyDescent="0.25">
      <c r="A88" s="4">
        <v>42795</v>
      </c>
      <c r="B88" s="5">
        <v>3.6352000000000002</v>
      </c>
    </row>
    <row r="89" spans="1:2" x14ac:dyDescent="0.25">
      <c r="A89" s="4">
        <v>42767</v>
      </c>
      <c r="B89" s="5">
        <v>3.6472000000000002</v>
      </c>
    </row>
    <row r="90" spans="1:2" x14ac:dyDescent="0.25">
      <c r="A90" s="4">
        <v>42736</v>
      </c>
      <c r="B90" s="5">
        <v>3.7734000000000001</v>
      </c>
    </row>
    <row r="91" spans="1:2" x14ac:dyDescent="0.25">
      <c r="A91" s="4">
        <v>42705</v>
      </c>
      <c r="B91" s="5">
        <v>3.5276999999999998</v>
      </c>
    </row>
    <row r="92" spans="1:2" x14ac:dyDescent="0.25">
      <c r="A92" s="4">
        <v>42675</v>
      </c>
      <c r="B92" s="5">
        <v>3.4369999999999998</v>
      </c>
    </row>
    <row r="93" spans="1:2" x14ac:dyDescent="0.25">
      <c r="A93" s="4">
        <v>42644</v>
      </c>
      <c r="B93" s="5">
        <v>3.0939000000000001</v>
      </c>
    </row>
    <row r="94" spans="1:2" x14ac:dyDescent="0.25">
      <c r="A94" s="4">
        <v>42614</v>
      </c>
      <c r="B94" s="5">
        <v>2.9992000000000001</v>
      </c>
    </row>
    <row r="95" spans="1:2" x14ac:dyDescent="0.25">
      <c r="A95" s="4">
        <v>42583</v>
      </c>
      <c r="B95" s="5">
        <v>2.9580000000000002</v>
      </c>
    </row>
    <row r="96" spans="1:2" x14ac:dyDescent="0.25">
      <c r="A96" s="4">
        <v>42552</v>
      </c>
      <c r="B96" s="5">
        <v>2.9883000000000002</v>
      </c>
    </row>
    <row r="97" spans="1:2" x14ac:dyDescent="0.25">
      <c r="A97" s="4">
        <v>42522</v>
      </c>
      <c r="B97" s="5">
        <v>2.8776999999999999</v>
      </c>
    </row>
    <row r="98" spans="1:2" x14ac:dyDescent="0.25">
      <c r="A98" s="4">
        <v>42491</v>
      </c>
      <c r="B98" s="5">
        <v>2.9493999999999998</v>
      </c>
    </row>
    <row r="99" spans="1:2" x14ac:dyDescent="0.25">
      <c r="A99" s="4">
        <v>42461</v>
      </c>
      <c r="B99" s="5">
        <v>2.7955000000000001</v>
      </c>
    </row>
    <row r="100" spans="1:2" x14ac:dyDescent="0.25">
      <c r="A100" s="4">
        <v>42430</v>
      </c>
      <c r="B100" s="5">
        <v>2.8170000000000002</v>
      </c>
    </row>
    <row r="101" spans="1:2" x14ac:dyDescent="0.25">
      <c r="A101" s="4">
        <v>42401</v>
      </c>
      <c r="B101" s="5">
        <v>2.9653999999999998</v>
      </c>
    </row>
    <row r="102" spans="1:2" x14ac:dyDescent="0.25">
      <c r="A102" s="4">
        <v>42370</v>
      </c>
      <c r="B102" s="5">
        <v>2.9552999999999998</v>
      </c>
    </row>
    <row r="103" spans="1:2" x14ac:dyDescent="0.25">
      <c r="A103" s="4">
        <v>42339</v>
      </c>
      <c r="B103" s="5">
        <v>2.9177</v>
      </c>
    </row>
    <row r="104" spans="1:2" x14ac:dyDescent="0.25">
      <c r="A104" s="4">
        <v>42309</v>
      </c>
      <c r="B104" s="5">
        <v>2.9131</v>
      </c>
    </row>
    <row r="105" spans="1:2" x14ac:dyDescent="0.25">
      <c r="A105" s="4">
        <v>42278</v>
      </c>
      <c r="B105" s="5">
        <v>2.9150999999999998</v>
      </c>
    </row>
    <row r="106" spans="1:2" x14ac:dyDescent="0.25">
      <c r="A106" s="4">
        <v>42248</v>
      </c>
      <c r="B106" s="5">
        <v>3.0257000000000001</v>
      </c>
    </row>
    <row r="107" spans="1:2" x14ac:dyDescent="0.25">
      <c r="A107" s="4">
        <v>42217</v>
      </c>
      <c r="B107" s="5">
        <v>2.9148000000000001</v>
      </c>
    </row>
    <row r="108" spans="1:2" x14ac:dyDescent="0.25">
      <c r="A108" s="4">
        <v>42186</v>
      </c>
      <c r="B108" s="5">
        <v>2.7709999999999999</v>
      </c>
    </row>
    <row r="109" spans="1:2" x14ac:dyDescent="0.25">
      <c r="A109" s="4">
        <v>42156</v>
      </c>
      <c r="B109" s="5">
        <v>2.6816</v>
      </c>
    </row>
    <row r="110" spans="1:2" x14ac:dyDescent="0.25">
      <c r="A110" s="4">
        <v>42125</v>
      </c>
      <c r="B110" s="5">
        <v>2.6629999999999998</v>
      </c>
    </row>
    <row r="111" spans="1:2" x14ac:dyDescent="0.25">
      <c r="A111" s="4">
        <v>42095</v>
      </c>
      <c r="B111" s="5">
        <v>2.6722999999999999</v>
      </c>
    </row>
    <row r="112" spans="1:2" x14ac:dyDescent="0.25">
      <c r="A112" s="4">
        <v>42064</v>
      </c>
      <c r="B112" s="5">
        <v>2.5977999999999999</v>
      </c>
    </row>
    <row r="113" spans="1:2" x14ac:dyDescent="0.25">
      <c r="A113" s="4">
        <v>42036</v>
      </c>
      <c r="B113" s="5">
        <v>2.5087999999999999</v>
      </c>
    </row>
    <row r="114" spans="1:2" x14ac:dyDescent="0.25">
      <c r="A114" s="4">
        <v>42005</v>
      </c>
      <c r="B114" s="5">
        <v>2.4464000000000001</v>
      </c>
    </row>
    <row r="115" spans="1:2" x14ac:dyDescent="0.25">
      <c r="A115" s="4">
        <v>41974</v>
      </c>
      <c r="B115" s="5">
        <v>2.3344999999999998</v>
      </c>
    </row>
    <row r="116" spans="1:2" x14ac:dyDescent="0.25">
      <c r="A116" s="4">
        <v>41944</v>
      </c>
      <c r="B116" s="5">
        <v>2.2195999999999998</v>
      </c>
    </row>
    <row r="117" spans="1:2" x14ac:dyDescent="0.25">
      <c r="A117" s="4">
        <v>41913</v>
      </c>
      <c r="B117" s="5">
        <v>2.2240000000000002</v>
      </c>
    </row>
    <row r="118" spans="1:2" x14ac:dyDescent="0.25">
      <c r="A118" s="4">
        <v>41883</v>
      </c>
      <c r="B118" s="5">
        <v>2.2782</v>
      </c>
    </row>
    <row r="119" spans="1:2" x14ac:dyDescent="0.25">
      <c r="A119" s="4">
        <v>41852</v>
      </c>
      <c r="B119" s="5">
        <v>2.1638999999999999</v>
      </c>
    </row>
    <row r="120" spans="1:2" x14ac:dyDescent="0.25">
      <c r="A120" s="4">
        <v>41821</v>
      </c>
      <c r="B120" s="5">
        <v>2.1417999999999999</v>
      </c>
    </row>
    <row r="121" spans="1:2" x14ac:dyDescent="0.25">
      <c r="A121" s="4">
        <v>41791</v>
      </c>
      <c r="B121" s="5">
        <v>2.1191</v>
      </c>
    </row>
    <row r="122" spans="1:2" x14ac:dyDescent="0.25">
      <c r="A122" s="4">
        <v>41760</v>
      </c>
      <c r="B122" s="5">
        <v>2.0971000000000002</v>
      </c>
    </row>
    <row r="123" spans="1:2" x14ac:dyDescent="0.25">
      <c r="A123" s="4">
        <v>41730</v>
      </c>
      <c r="B123" s="5">
        <v>2.1124999999999998</v>
      </c>
    </row>
    <row r="124" spans="1:2" x14ac:dyDescent="0.25">
      <c r="A124" s="4">
        <v>41699</v>
      </c>
      <c r="B124" s="5">
        <v>2.1406999999999998</v>
      </c>
    </row>
    <row r="125" spans="1:2" x14ac:dyDescent="0.25">
      <c r="A125" s="4">
        <v>41671</v>
      </c>
      <c r="B125" s="5">
        <v>2.2092999999999998</v>
      </c>
    </row>
    <row r="126" spans="1:2" x14ac:dyDescent="0.25">
      <c r="A126" s="4">
        <v>41640</v>
      </c>
      <c r="B126" s="5">
        <v>2.2606999999999999</v>
      </c>
    </row>
    <row r="127" spans="1:2" x14ac:dyDescent="0.25">
      <c r="A127" s="4">
        <v>41609</v>
      </c>
      <c r="B127" s="5">
        <v>2.1457999999999999</v>
      </c>
    </row>
    <row r="128" spans="1:2" x14ac:dyDescent="0.25">
      <c r="A128" s="4">
        <v>41579</v>
      </c>
      <c r="B128" s="5">
        <v>2.0198</v>
      </c>
    </row>
    <row r="129" spans="1:2" x14ac:dyDescent="0.25">
      <c r="A129" s="4">
        <v>41548</v>
      </c>
      <c r="B129" s="5">
        <v>1.996</v>
      </c>
    </row>
    <row r="130" spans="1:2" x14ac:dyDescent="0.25">
      <c r="A130" s="4">
        <v>41518</v>
      </c>
      <c r="B130" s="5">
        <v>2.0186000000000002</v>
      </c>
    </row>
    <row r="131" spans="1:2" x14ac:dyDescent="0.25">
      <c r="A131" s="4">
        <v>41487</v>
      </c>
      <c r="B131" s="5">
        <v>2.0402999999999998</v>
      </c>
    </row>
    <row r="132" spans="1:2" x14ac:dyDescent="0.25">
      <c r="A132" s="4">
        <v>41456</v>
      </c>
      <c r="B132" s="5">
        <v>1.9353</v>
      </c>
    </row>
    <row r="133" spans="1:2" x14ac:dyDescent="0.25">
      <c r="A133" s="4">
        <v>41426</v>
      </c>
      <c r="B133" s="5">
        <v>1.9288000000000001</v>
      </c>
    </row>
    <row r="134" spans="1:2" x14ac:dyDescent="0.25">
      <c r="A134" s="4">
        <v>41395</v>
      </c>
      <c r="B134" s="5">
        <v>1.8755999999999999</v>
      </c>
    </row>
    <row r="135" spans="1:2" x14ac:dyDescent="0.25">
      <c r="A135" s="4">
        <v>41365</v>
      </c>
      <c r="B135" s="5">
        <v>1.7929999999999999</v>
      </c>
    </row>
    <row r="136" spans="1:2" x14ac:dyDescent="0.25">
      <c r="A136" s="4">
        <v>41334</v>
      </c>
      <c r="B136" s="5">
        <v>1.8089999999999999</v>
      </c>
    </row>
    <row r="137" spans="1:2" x14ac:dyDescent="0.25">
      <c r="A137" s="4">
        <v>41306</v>
      </c>
      <c r="B137" s="5">
        <v>1.7985</v>
      </c>
    </row>
    <row r="138" spans="1:2" x14ac:dyDescent="0.25">
      <c r="A138" s="4">
        <v>41275</v>
      </c>
      <c r="B138" s="5">
        <v>1.7588999999999999</v>
      </c>
    </row>
    <row r="139" spans="1:2" x14ac:dyDescent="0.25">
      <c r="A139" s="4">
        <v>41244</v>
      </c>
      <c r="B139" s="5">
        <v>1.7837000000000001</v>
      </c>
    </row>
    <row r="140" spans="1:2" x14ac:dyDescent="0.25">
      <c r="A140" s="4">
        <v>41214</v>
      </c>
      <c r="B140" s="5">
        <v>1.7873000000000001</v>
      </c>
    </row>
    <row r="141" spans="1:2" x14ac:dyDescent="0.25">
      <c r="A141" s="4">
        <v>41183</v>
      </c>
      <c r="B141" s="5">
        <v>1.7936000000000001</v>
      </c>
    </row>
    <row r="142" spans="1:2" x14ac:dyDescent="0.25">
      <c r="A142" s="4">
        <v>41153</v>
      </c>
      <c r="B142" s="5">
        <v>1.7964</v>
      </c>
    </row>
    <row r="143" spans="1:2" x14ac:dyDescent="0.25">
      <c r="A143" s="4">
        <v>41122</v>
      </c>
      <c r="B143" s="5">
        <v>1.8186</v>
      </c>
    </row>
    <row r="144" spans="1:2" x14ac:dyDescent="0.25">
      <c r="A144" s="4">
        <v>41091</v>
      </c>
      <c r="B144" s="5">
        <v>1.7950999999999999</v>
      </c>
    </row>
    <row r="145" spans="1:2" x14ac:dyDescent="0.25">
      <c r="A145" s="4">
        <v>41061</v>
      </c>
      <c r="B145" s="5">
        <v>1.8097000000000001</v>
      </c>
    </row>
    <row r="146" spans="1:2" x14ac:dyDescent="0.25">
      <c r="A146" s="4">
        <v>41030</v>
      </c>
      <c r="B146" s="5">
        <v>1.8661000000000001</v>
      </c>
    </row>
    <row r="147" spans="1:2" x14ac:dyDescent="0.25">
      <c r="A147" s="4">
        <v>41000</v>
      </c>
      <c r="B147" s="5">
        <v>1.7565</v>
      </c>
    </row>
    <row r="148" spans="1:2" x14ac:dyDescent="0.25">
      <c r="A148" s="4">
        <v>40969</v>
      </c>
      <c r="B148" s="5">
        <v>1.7825</v>
      </c>
    </row>
    <row r="149" spans="1:2" x14ac:dyDescent="0.25">
      <c r="A149" s="4">
        <v>40940</v>
      </c>
      <c r="B149" s="5">
        <v>1.7491000000000001</v>
      </c>
    </row>
    <row r="150" spans="1:2" x14ac:dyDescent="0.25">
      <c r="A150" s="4">
        <v>40909</v>
      </c>
      <c r="B150" s="5">
        <v>1.7773000000000001</v>
      </c>
    </row>
    <row r="151" spans="1:2" x14ac:dyDescent="0.25">
      <c r="A151" s="4">
        <v>40878</v>
      </c>
      <c r="B151" s="5">
        <v>1.885</v>
      </c>
    </row>
    <row r="152" spans="1:2" x14ac:dyDescent="0.25">
      <c r="A152" s="4">
        <v>40848</v>
      </c>
      <c r="B152" s="5">
        <v>1.8292999999999999</v>
      </c>
    </row>
    <row r="153" spans="1:2" x14ac:dyDescent="0.25">
      <c r="A153" s="4">
        <v>40817</v>
      </c>
      <c r="B153" s="5">
        <v>1.7709999999999999</v>
      </c>
    </row>
    <row r="154" spans="1:2" x14ac:dyDescent="0.25">
      <c r="A154" s="4">
        <v>40787</v>
      </c>
      <c r="B154" s="5">
        <v>1.8599000000000001</v>
      </c>
    </row>
    <row r="155" spans="1:2" x14ac:dyDescent="0.25">
      <c r="A155" s="4">
        <v>40756</v>
      </c>
      <c r="B155" s="5">
        <v>1.7161999999999999</v>
      </c>
    </row>
    <row r="156" spans="1:2" x14ac:dyDescent="0.25">
      <c r="A156" s="4">
        <v>40725</v>
      </c>
      <c r="B156" s="5">
        <v>1.6887000000000001</v>
      </c>
    </row>
    <row r="157" spans="1:2" x14ac:dyDescent="0.25">
      <c r="A157" s="4">
        <v>40695</v>
      </c>
      <c r="B157" s="5">
        <v>1.6206</v>
      </c>
    </row>
    <row r="158" spans="1:2" x14ac:dyDescent="0.25">
      <c r="A158" s="4">
        <v>40664</v>
      </c>
      <c r="B158" s="5">
        <v>1.5939000000000001</v>
      </c>
    </row>
    <row r="159" spans="1:2" x14ac:dyDescent="0.25">
      <c r="A159" s="4">
        <v>40634</v>
      </c>
      <c r="B159" s="5">
        <v>1.5210999999999999</v>
      </c>
    </row>
    <row r="160" spans="1:2" x14ac:dyDescent="0.25">
      <c r="A160" s="4">
        <v>40603</v>
      </c>
      <c r="B160" s="5">
        <v>1.5454000000000001</v>
      </c>
    </row>
    <row r="161" spans="1:2" x14ac:dyDescent="0.25">
      <c r="A161" s="4">
        <v>40575</v>
      </c>
      <c r="B161" s="5">
        <v>1.5986</v>
      </c>
    </row>
    <row r="162" spans="1:2" x14ac:dyDescent="0.25">
      <c r="A162" s="4">
        <v>40544</v>
      </c>
      <c r="B162" s="5">
        <v>1.6045</v>
      </c>
    </row>
    <row r="163" spans="1:2" x14ac:dyDescent="0.25">
      <c r="A163" s="4">
        <v>40513</v>
      </c>
      <c r="B163" s="5">
        <v>1.5419</v>
      </c>
    </row>
    <row r="164" spans="1:2" x14ac:dyDescent="0.25">
      <c r="A164" s="4">
        <v>40483</v>
      </c>
      <c r="B164" s="5">
        <v>1.5048999999999999</v>
      </c>
    </row>
    <row r="165" spans="1:2" x14ac:dyDescent="0.25">
      <c r="A165" s="4">
        <v>40452</v>
      </c>
      <c r="B165" s="5">
        <v>1.4330000000000001</v>
      </c>
    </row>
    <row r="166" spans="1:2" x14ac:dyDescent="0.25">
      <c r="A166" s="4">
        <v>40422</v>
      </c>
      <c r="B166" s="5">
        <v>1.4481999999999999</v>
      </c>
    </row>
    <row r="167" spans="1:2" x14ac:dyDescent="0.25">
      <c r="A167" s="4">
        <v>40391</v>
      </c>
      <c r="B167" s="5">
        <v>1.5266999999999999</v>
      </c>
    </row>
    <row r="168" spans="1:2" x14ac:dyDescent="0.25">
      <c r="A168" s="4">
        <v>40360</v>
      </c>
      <c r="B168" s="5">
        <v>1.5078</v>
      </c>
    </row>
    <row r="169" spans="1:2" x14ac:dyDescent="0.25">
      <c r="A169" s="4">
        <v>40330</v>
      </c>
      <c r="B169" s="5">
        <v>1.5869</v>
      </c>
    </row>
    <row r="170" spans="1:2" x14ac:dyDescent="0.25">
      <c r="A170" s="4">
        <v>40299</v>
      </c>
      <c r="B170" s="5">
        <v>1.5741000000000001</v>
      </c>
    </row>
    <row r="171" spans="1:2" x14ac:dyDescent="0.25">
      <c r="A171" s="4">
        <v>40269</v>
      </c>
      <c r="B171" s="5">
        <v>1.4897</v>
      </c>
    </row>
    <row r="172" spans="1:2" x14ac:dyDescent="0.25">
      <c r="A172" s="4">
        <v>40238</v>
      </c>
      <c r="B172" s="5">
        <v>1.5192000000000001</v>
      </c>
    </row>
    <row r="173" spans="1:2" x14ac:dyDescent="0.25">
      <c r="A173" s="4">
        <v>40210</v>
      </c>
      <c r="B173" s="5">
        <v>1.5467</v>
      </c>
    </row>
    <row r="174" spans="1:2" x14ac:dyDescent="0.25">
      <c r="A174" s="4">
        <v>40179</v>
      </c>
      <c r="B174" s="5">
        <v>1.4970000000000001</v>
      </c>
    </row>
    <row r="175" spans="1:2" x14ac:dyDescent="0.25">
      <c r="A175" s="4">
        <v>40148</v>
      </c>
      <c r="B175" s="5">
        <v>1.5002</v>
      </c>
    </row>
    <row r="176" spans="1:2" x14ac:dyDescent="0.25">
      <c r="A176" s="4">
        <v>40118</v>
      </c>
      <c r="B176" s="5">
        <v>1.5282</v>
      </c>
    </row>
    <row r="177" spans="1:2" x14ac:dyDescent="0.25">
      <c r="A177" s="4">
        <v>40087</v>
      </c>
      <c r="B177" s="5">
        <v>1.5064</v>
      </c>
    </row>
    <row r="178" spans="1:2" x14ac:dyDescent="0.25">
      <c r="A178" s="4">
        <v>40057</v>
      </c>
      <c r="B178" s="5">
        <v>1.4839</v>
      </c>
    </row>
    <row r="179" spans="1:2" x14ac:dyDescent="0.25">
      <c r="A179" s="4">
        <v>40026</v>
      </c>
      <c r="B179" s="5">
        <v>1.5004</v>
      </c>
    </row>
    <row r="180" spans="1:2" x14ac:dyDescent="0.25">
      <c r="A180" s="4">
        <v>39995</v>
      </c>
      <c r="B180" s="5">
        <v>1.4711000000000001</v>
      </c>
    </row>
    <row r="181" spans="1:2" x14ac:dyDescent="0.25">
      <c r="A181" s="4">
        <v>39965</v>
      </c>
      <c r="B181" s="5">
        <v>1.5415000000000001</v>
      </c>
    </row>
    <row r="182" spans="1:2" x14ac:dyDescent="0.25">
      <c r="A182" s="4">
        <v>39934</v>
      </c>
      <c r="B182" s="5">
        <v>1.5356000000000001</v>
      </c>
    </row>
    <row r="183" spans="1:2" x14ac:dyDescent="0.25">
      <c r="A183" s="4">
        <v>39904</v>
      </c>
      <c r="B183" s="5">
        <v>1.5983000000000001</v>
      </c>
    </row>
    <row r="184" spans="1:2" x14ac:dyDescent="0.25">
      <c r="A184" s="4">
        <v>39873</v>
      </c>
      <c r="B184" s="5">
        <v>1.6619999999999999</v>
      </c>
    </row>
    <row r="185" spans="1:2" x14ac:dyDescent="0.25">
      <c r="A185" s="4">
        <v>39845</v>
      </c>
      <c r="B185" s="5">
        <v>1.7000999999999999</v>
      </c>
    </row>
    <row r="186" spans="1:2" x14ac:dyDescent="0.25">
      <c r="A186" s="4">
        <v>39814</v>
      </c>
      <c r="B186" s="5">
        <v>1.6433</v>
      </c>
    </row>
    <row r="187" spans="1:2" x14ac:dyDescent="0.25">
      <c r="A187" s="4">
        <v>39783</v>
      </c>
      <c r="B187" s="5">
        <v>1.5405</v>
      </c>
    </row>
    <row r="188" spans="1:2" x14ac:dyDescent="0.25">
      <c r="A188" s="4">
        <v>39753</v>
      </c>
      <c r="B188" s="5">
        <v>1.5651999999999999</v>
      </c>
    </row>
    <row r="189" spans="1:2" x14ac:dyDescent="0.25">
      <c r="A189" s="4">
        <v>39722</v>
      </c>
      <c r="B189" s="5">
        <v>1.5422</v>
      </c>
    </row>
    <row r="190" spans="1:2" x14ac:dyDescent="0.25">
      <c r="A190" s="4">
        <v>39692</v>
      </c>
      <c r="B190" s="5">
        <v>1.2765</v>
      </c>
    </row>
    <row r="191" spans="1:2" x14ac:dyDescent="0.25">
      <c r="A191" s="4">
        <v>39661</v>
      </c>
      <c r="B191" s="5">
        <v>1.1845000000000001</v>
      </c>
    </row>
    <row r="192" spans="1:2" x14ac:dyDescent="0.25">
      <c r="A192" s="4">
        <v>39630</v>
      </c>
      <c r="B192" s="5">
        <v>1.1616</v>
      </c>
    </row>
    <row r="193" spans="1:2" x14ac:dyDescent="0.25">
      <c r="A193" s="4">
        <v>39600</v>
      </c>
      <c r="B193" s="5">
        <v>1.2237</v>
      </c>
    </row>
    <row r="194" spans="1:2" x14ac:dyDescent="0.25">
      <c r="A194" s="4">
        <v>39569</v>
      </c>
      <c r="B194" s="5">
        <v>1.2189000000000001</v>
      </c>
    </row>
    <row r="195" spans="1:2" x14ac:dyDescent="0.25">
      <c r="A195" s="4">
        <v>39539</v>
      </c>
      <c r="B195" s="5">
        <v>1.2746999999999999</v>
      </c>
    </row>
    <row r="196" spans="1:2" x14ac:dyDescent="0.25">
      <c r="A196" s="4">
        <v>39508</v>
      </c>
      <c r="B196" s="5">
        <v>1.3347</v>
      </c>
    </row>
    <row r="197" spans="1:2" x14ac:dyDescent="0.25">
      <c r="A197" s="4">
        <v>39479</v>
      </c>
      <c r="B197" s="5">
        <v>1.2204999999999999</v>
      </c>
    </row>
    <row r="198" spans="1:2" x14ac:dyDescent="0.25">
      <c r="A198" s="4">
        <v>39448</v>
      </c>
      <c r="B198" s="5">
        <v>1.1715</v>
      </c>
    </row>
    <row r="199" spans="1:2" x14ac:dyDescent="0.25">
      <c r="A199" s="4">
        <v>39417</v>
      </c>
      <c r="B199" s="5">
        <v>1.1677</v>
      </c>
    </row>
    <row r="200" spans="1:2" x14ac:dyDescent="0.25">
      <c r="A200" s="4">
        <v>39387</v>
      </c>
      <c r="B200" s="5">
        <v>1.1835</v>
      </c>
    </row>
    <row r="201" spans="1:2" x14ac:dyDescent="0.25">
      <c r="A201" s="4">
        <v>39356</v>
      </c>
      <c r="B201" s="5">
        <v>1.1649</v>
      </c>
    </row>
    <row r="202" spans="1:2" x14ac:dyDescent="0.25">
      <c r="A202" s="4">
        <v>39326</v>
      </c>
      <c r="B202" s="5">
        <v>1.2071000000000001</v>
      </c>
    </row>
    <row r="203" spans="1:2" x14ac:dyDescent="0.25">
      <c r="A203" s="4">
        <v>39295</v>
      </c>
      <c r="B203" s="5">
        <v>1.3003</v>
      </c>
    </row>
    <row r="204" spans="1:2" x14ac:dyDescent="0.25">
      <c r="A204" s="4">
        <v>39264</v>
      </c>
      <c r="B204" s="5">
        <v>1.2843</v>
      </c>
    </row>
    <row r="205" spans="1:2" x14ac:dyDescent="0.25">
      <c r="A205" s="4">
        <v>39234</v>
      </c>
      <c r="B205" s="5">
        <v>1.3125</v>
      </c>
    </row>
    <row r="206" spans="1:2" x14ac:dyDescent="0.25">
      <c r="A206" s="4">
        <v>39203</v>
      </c>
      <c r="B206" s="5">
        <v>1.3174999999999999</v>
      </c>
    </row>
    <row r="207" spans="1:2" x14ac:dyDescent="0.25">
      <c r="A207" s="4">
        <v>39173</v>
      </c>
      <c r="B207" s="5">
        <v>1.3645</v>
      </c>
    </row>
    <row r="208" spans="1:2" x14ac:dyDescent="0.25">
      <c r="A208" s="4">
        <v>39142</v>
      </c>
      <c r="B208" s="5">
        <v>1.3919999999999999</v>
      </c>
    </row>
    <row r="209" spans="1:2" x14ac:dyDescent="0.25">
      <c r="A209" s="4">
        <v>39114</v>
      </c>
      <c r="B209" s="5">
        <v>1.413</v>
      </c>
    </row>
    <row r="210" spans="1:2" x14ac:dyDescent="0.25">
      <c r="A210" s="4">
        <v>39083</v>
      </c>
      <c r="B210" s="5">
        <v>1.4065000000000001</v>
      </c>
    </row>
    <row r="211" spans="1:2" x14ac:dyDescent="0.25">
      <c r="A211" s="4">
        <v>39052</v>
      </c>
      <c r="B211" s="5">
        <v>1.4155</v>
      </c>
    </row>
    <row r="212" spans="1:2" x14ac:dyDescent="0.25">
      <c r="A212" s="4">
        <v>39022</v>
      </c>
      <c r="B212" s="5">
        <v>1.4537</v>
      </c>
    </row>
    <row r="213" spans="1:2" x14ac:dyDescent="0.25">
      <c r="A213" s="4">
        <v>38991</v>
      </c>
      <c r="B213" s="5">
        <v>1.4572000000000001</v>
      </c>
    </row>
    <row r="214" spans="1:2" x14ac:dyDescent="0.25">
      <c r="A214" s="4">
        <v>38961</v>
      </c>
      <c r="B214" s="5">
        <v>1.5145</v>
      </c>
    </row>
    <row r="215" spans="1:2" x14ac:dyDescent="0.25">
      <c r="A215" s="4">
        <v>38930</v>
      </c>
      <c r="B215" s="5">
        <v>1.4646999999999999</v>
      </c>
    </row>
    <row r="216" spans="1:2" x14ac:dyDescent="0.25">
      <c r="A216" s="4">
        <v>38899</v>
      </c>
      <c r="B216" s="5">
        <v>1.4976</v>
      </c>
    </row>
    <row r="217" spans="1:2" x14ac:dyDescent="0.25">
      <c r="A217" s="4">
        <v>38869</v>
      </c>
      <c r="B217" s="5">
        <v>1.5825</v>
      </c>
    </row>
    <row r="218" spans="1:2" x14ac:dyDescent="0.25">
      <c r="A218" s="4">
        <v>38838</v>
      </c>
      <c r="B218" s="5">
        <v>1.5734999999999999</v>
      </c>
    </row>
    <row r="219" spans="1:2" x14ac:dyDescent="0.25">
      <c r="A219" s="4">
        <v>38808</v>
      </c>
      <c r="B219" s="5">
        <v>1.3225</v>
      </c>
    </row>
    <row r="220" spans="1:2" x14ac:dyDescent="0.25">
      <c r="A220" s="4">
        <v>38777</v>
      </c>
      <c r="B220" s="5">
        <v>1.3445</v>
      </c>
    </row>
    <row r="221" spans="1:2" x14ac:dyDescent="0.25">
      <c r="A221" s="4">
        <v>38749</v>
      </c>
      <c r="B221" s="5">
        <v>1.3140000000000001</v>
      </c>
    </row>
    <row r="222" spans="1:2" x14ac:dyDescent="0.25">
      <c r="A222" s="4">
        <v>38718</v>
      </c>
      <c r="B222" s="5">
        <v>1.3228</v>
      </c>
    </row>
    <row r="223" spans="1:2" x14ac:dyDescent="0.25">
      <c r="A223" s="4">
        <v>38687</v>
      </c>
      <c r="B223" s="5">
        <v>1.3505</v>
      </c>
    </row>
    <row r="224" spans="1:2" x14ac:dyDescent="0.25">
      <c r="A224" s="4">
        <v>38657</v>
      </c>
      <c r="B224" s="5">
        <v>1.3565</v>
      </c>
    </row>
    <row r="225" spans="1:2" x14ac:dyDescent="0.25">
      <c r="A225" s="4">
        <v>38626</v>
      </c>
      <c r="B225" s="5">
        <v>1.3514999999999999</v>
      </c>
    </row>
    <row r="226" spans="1:2" x14ac:dyDescent="0.25">
      <c r="A226" s="4">
        <v>38596</v>
      </c>
      <c r="B226" s="5">
        <v>1.3465</v>
      </c>
    </row>
    <row r="227" spans="1:2" x14ac:dyDescent="0.25">
      <c r="A227" s="4">
        <v>38565</v>
      </c>
      <c r="B227" s="5">
        <v>1.345</v>
      </c>
    </row>
    <row r="228" spans="1:2" x14ac:dyDescent="0.25">
      <c r="A228" s="4">
        <v>38534</v>
      </c>
      <c r="B228" s="5">
        <v>1.3259000000000001</v>
      </c>
    </row>
    <row r="229" spans="1:2" x14ac:dyDescent="0.25">
      <c r="A229" s="4">
        <v>38504</v>
      </c>
      <c r="B229" s="5">
        <v>1.3305</v>
      </c>
    </row>
    <row r="230" spans="1:2" x14ac:dyDescent="0.25">
      <c r="A230" s="4">
        <v>38473</v>
      </c>
      <c r="B230" s="5">
        <v>1.3645</v>
      </c>
    </row>
    <row r="231" spans="1:2" x14ac:dyDescent="0.25">
      <c r="A231" s="4">
        <v>38443</v>
      </c>
      <c r="B231" s="5">
        <v>1.3915</v>
      </c>
    </row>
    <row r="232" spans="1:2" x14ac:dyDescent="0.25">
      <c r="A232" s="4">
        <v>38412</v>
      </c>
      <c r="B232" s="5">
        <v>1.3525</v>
      </c>
    </row>
    <row r="233" spans="1:2" x14ac:dyDescent="0.25">
      <c r="A233" s="4">
        <v>38384</v>
      </c>
      <c r="B233" s="5">
        <v>1.2829999999999999</v>
      </c>
    </row>
    <row r="234" spans="1:2" x14ac:dyDescent="0.25">
      <c r="A234" s="4">
        <v>38353</v>
      </c>
      <c r="B234" s="5">
        <v>1.3354999999999999</v>
      </c>
    </row>
    <row r="235" spans="1:2" x14ac:dyDescent="0.25">
      <c r="A235" s="4">
        <v>38322</v>
      </c>
      <c r="B235" s="5">
        <v>1.3485</v>
      </c>
    </row>
    <row r="236" spans="1:2" x14ac:dyDescent="0.25">
      <c r="A236" s="4">
        <v>38292</v>
      </c>
      <c r="B236" s="5">
        <v>1.4315</v>
      </c>
    </row>
    <row r="237" spans="1:2" x14ac:dyDescent="0.25">
      <c r="A237" s="4">
        <v>38261</v>
      </c>
      <c r="B237" s="5">
        <v>1.4715</v>
      </c>
    </row>
    <row r="238" spans="1:2" x14ac:dyDescent="0.25">
      <c r="A238" s="4">
        <v>38231</v>
      </c>
      <c r="B238" s="5">
        <v>1.504</v>
      </c>
    </row>
    <row r="239" spans="1:2" x14ac:dyDescent="0.25">
      <c r="A239" s="4">
        <v>38200</v>
      </c>
      <c r="B239" s="5">
        <v>1.502</v>
      </c>
    </row>
    <row r="240" spans="1:2" x14ac:dyDescent="0.25">
      <c r="A240" s="4">
        <v>38169</v>
      </c>
      <c r="B240" s="5">
        <v>1.468</v>
      </c>
    </row>
    <row r="241" spans="1:2" x14ac:dyDescent="0.25">
      <c r="A241" s="4">
        <v>38139</v>
      </c>
      <c r="B241" s="5">
        <v>1.4855</v>
      </c>
    </row>
    <row r="242" spans="1:2" x14ac:dyDescent="0.25">
      <c r="A242" s="4">
        <v>38108</v>
      </c>
      <c r="B242" s="5">
        <v>1.4895</v>
      </c>
    </row>
    <row r="243" spans="1:2" x14ac:dyDescent="0.25">
      <c r="A243" s="4">
        <v>38078</v>
      </c>
      <c r="B243" s="5">
        <v>1.4206000000000001</v>
      </c>
    </row>
    <row r="244" spans="1:2" x14ac:dyDescent="0.25">
      <c r="A244" s="4">
        <v>38047</v>
      </c>
      <c r="B244" s="5">
        <v>1.3134999999999999</v>
      </c>
    </row>
    <row r="245" spans="1:2" x14ac:dyDescent="0.25">
      <c r="A245" s="4">
        <v>38018</v>
      </c>
      <c r="B245" s="5">
        <v>1.327</v>
      </c>
    </row>
    <row r="246" spans="1:2" x14ac:dyDescent="0.25">
      <c r="A246" s="4">
        <v>37987</v>
      </c>
      <c r="B246" s="5">
        <v>1.341</v>
      </c>
    </row>
    <row r="247" spans="1:2" x14ac:dyDescent="0.25">
      <c r="A247" s="4">
        <v>37956</v>
      </c>
      <c r="B247" s="5">
        <v>1.4026000000000001</v>
      </c>
    </row>
    <row r="248" spans="1:2" x14ac:dyDescent="0.25">
      <c r="A248" s="4">
        <v>37926</v>
      </c>
      <c r="B248" s="5">
        <v>1.4635</v>
      </c>
    </row>
    <row r="249" spans="1:2" x14ac:dyDescent="0.25">
      <c r="A249" s="4">
        <v>37895</v>
      </c>
      <c r="B249" s="5">
        <v>1.4843999999999999</v>
      </c>
    </row>
    <row r="250" spans="1:2" x14ac:dyDescent="0.25">
      <c r="A250" s="4">
        <v>37865</v>
      </c>
      <c r="B250" s="5">
        <v>1.3897999999999999</v>
      </c>
    </row>
    <row r="251" spans="1:2" x14ac:dyDescent="0.25">
      <c r="A251" s="4">
        <v>37834</v>
      </c>
      <c r="B251" s="5">
        <v>1.4017999999999999</v>
      </c>
    </row>
    <row r="252" spans="1:2" x14ac:dyDescent="0.25">
      <c r="A252" s="4">
        <v>37803</v>
      </c>
      <c r="B252" s="5">
        <v>1.4234</v>
      </c>
    </row>
    <row r="253" spans="1:2" x14ac:dyDescent="0.25">
      <c r="A253" s="4">
        <v>37773</v>
      </c>
      <c r="B253" s="5">
        <v>1.42</v>
      </c>
    </row>
    <row r="254" spans="1:2" x14ac:dyDescent="0.25">
      <c r="A254" s="4">
        <v>37742</v>
      </c>
      <c r="B254" s="5">
        <v>1.429</v>
      </c>
    </row>
    <row r="255" spans="1:2" x14ac:dyDescent="0.25">
      <c r="A255" s="4">
        <v>37712</v>
      </c>
      <c r="B255" s="5">
        <v>1.5657000000000001</v>
      </c>
    </row>
    <row r="256" spans="1:2" x14ac:dyDescent="0.25">
      <c r="A256" s="4">
        <v>37681</v>
      </c>
      <c r="B256" s="5">
        <v>1.7155</v>
      </c>
    </row>
    <row r="257" spans="1:2" x14ac:dyDescent="0.25">
      <c r="A257" s="4">
        <v>37653</v>
      </c>
      <c r="B257" s="5">
        <v>1.597</v>
      </c>
    </row>
    <row r="258" spans="1:2" x14ac:dyDescent="0.25">
      <c r="A258" s="4">
        <v>37622</v>
      </c>
      <c r="B258" s="5">
        <v>1.65</v>
      </c>
    </row>
    <row r="259" spans="1:2" x14ac:dyDescent="0.25">
      <c r="A259" s="4">
        <v>37591</v>
      </c>
      <c r="B259" s="5">
        <v>1.66</v>
      </c>
    </row>
    <row r="260" spans="1:2" x14ac:dyDescent="0.25">
      <c r="A260" s="4">
        <v>37561</v>
      </c>
      <c r="B260" s="5">
        <v>1.5385</v>
      </c>
    </row>
    <row r="261" spans="1:2" x14ac:dyDescent="0.25">
      <c r="A261" s="4">
        <v>37530</v>
      </c>
      <c r="B261" s="5">
        <v>1.677</v>
      </c>
    </row>
    <row r="262" spans="1:2" x14ac:dyDescent="0.25">
      <c r="A262" s="4">
        <v>37500</v>
      </c>
      <c r="B262" s="5">
        <v>1.655</v>
      </c>
    </row>
    <row r="263" spans="1:2" x14ac:dyDescent="0.25">
      <c r="A263" s="4">
        <v>37469</v>
      </c>
      <c r="B263" s="5">
        <v>1.63</v>
      </c>
    </row>
    <row r="264" spans="1:2" x14ac:dyDescent="0.25">
      <c r="A264" s="4">
        <v>37438</v>
      </c>
      <c r="B264" s="5">
        <v>1.69</v>
      </c>
    </row>
    <row r="265" spans="1:2" x14ac:dyDescent="0.25">
      <c r="A265" s="4">
        <v>37408</v>
      </c>
      <c r="B265" s="5">
        <v>1.5825</v>
      </c>
    </row>
    <row r="266" spans="1:2" x14ac:dyDescent="0.25">
      <c r="A266" s="4">
        <v>37377</v>
      </c>
      <c r="B266" s="5">
        <v>1.4395</v>
      </c>
    </row>
    <row r="267" spans="1:2" x14ac:dyDescent="0.25">
      <c r="A267" s="4">
        <v>37347</v>
      </c>
      <c r="B267" s="5">
        <v>1.341</v>
      </c>
    </row>
    <row r="268" spans="1:2" x14ac:dyDescent="0.25">
      <c r="A268" s="4">
        <v>37316</v>
      </c>
      <c r="B268" s="5">
        <v>1.3474999999999999</v>
      </c>
    </row>
    <row r="269" spans="1:2" x14ac:dyDescent="0.25">
      <c r="A269" s="4">
        <v>37288</v>
      </c>
      <c r="B269" s="5">
        <v>1.3965000000000001</v>
      </c>
    </row>
    <row r="270" spans="1:2" x14ac:dyDescent="0.25">
      <c r="A270" s="4">
        <v>37257</v>
      </c>
      <c r="B270" s="5">
        <v>1.3069999999999999</v>
      </c>
    </row>
    <row r="271" spans="1:2" x14ac:dyDescent="0.25">
      <c r="A271" s="4">
        <v>37226</v>
      </c>
      <c r="B271" s="5">
        <v>1.45</v>
      </c>
    </row>
    <row r="272" spans="1:2" x14ac:dyDescent="0.25">
      <c r="A272" s="4">
        <v>37196</v>
      </c>
      <c r="B272" s="5">
        <v>1.4790000000000001</v>
      </c>
    </row>
    <row r="273" spans="1:2" x14ac:dyDescent="0.25">
      <c r="A273" s="4">
        <v>37165</v>
      </c>
      <c r="B273" s="5">
        <v>1.5974999999999999</v>
      </c>
    </row>
    <row r="274" spans="1:2" x14ac:dyDescent="0.25">
      <c r="A274" s="4">
        <v>37135</v>
      </c>
      <c r="B274" s="5">
        <v>1.54</v>
      </c>
    </row>
    <row r="275" spans="1:2" x14ac:dyDescent="0.25">
      <c r="A275" s="4">
        <v>37104</v>
      </c>
      <c r="B275" s="5">
        <v>1.37</v>
      </c>
    </row>
    <row r="276" spans="1:2" x14ac:dyDescent="0.25">
      <c r="A276" s="4">
        <v>37073</v>
      </c>
      <c r="B276" s="5">
        <v>1.33</v>
      </c>
    </row>
    <row r="277" spans="1:2" x14ac:dyDescent="0.25">
      <c r="A277" s="4">
        <v>37043</v>
      </c>
      <c r="B277" s="5">
        <v>1.2649999999999999</v>
      </c>
    </row>
    <row r="278" spans="1:2" x14ac:dyDescent="0.25">
      <c r="A278" s="4">
        <v>37012</v>
      </c>
      <c r="B278" s="5">
        <v>1.17</v>
      </c>
    </row>
    <row r="279" spans="1:2" x14ac:dyDescent="0.25">
      <c r="A279" s="4">
        <v>36982</v>
      </c>
      <c r="B279" s="5">
        <v>1.1455</v>
      </c>
    </row>
    <row r="280" spans="1:2" x14ac:dyDescent="0.25">
      <c r="A280" s="4">
        <v>36951</v>
      </c>
      <c r="B280" s="5">
        <v>1.0449999999999999</v>
      </c>
    </row>
    <row r="281" spans="1:2" x14ac:dyDescent="0.25">
      <c r="A281" s="4">
        <v>36923</v>
      </c>
      <c r="B281" s="5">
        <v>0.95499999999999996</v>
      </c>
    </row>
    <row r="282" spans="1:2" x14ac:dyDescent="0.25">
      <c r="A282" s="4">
        <v>36892</v>
      </c>
      <c r="B282" s="5">
        <v>0.67520000000000002</v>
      </c>
    </row>
    <row r="283" spans="1:2" x14ac:dyDescent="0.25">
      <c r="A283" s="4">
        <v>36861</v>
      </c>
      <c r="B283" s="5">
        <v>0.67030000000000001</v>
      </c>
    </row>
    <row r="284" spans="1:2" x14ac:dyDescent="0.25">
      <c r="A284" s="4">
        <v>36831</v>
      </c>
      <c r="B284" s="5">
        <v>0.68269999999999997</v>
      </c>
    </row>
    <row r="285" spans="1:2" x14ac:dyDescent="0.25">
      <c r="A285" s="4">
        <v>36800</v>
      </c>
      <c r="B285" s="5">
        <v>0.68230000000000002</v>
      </c>
    </row>
    <row r="286" spans="1:2" x14ac:dyDescent="0.25">
      <c r="A286" s="4">
        <v>36770</v>
      </c>
      <c r="B286" s="5">
        <v>0.66459999999999997</v>
      </c>
    </row>
    <row r="287" spans="1:2" x14ac:dyDescent="0.25">
      <c r="A287" s="4">
        <v>36739</v>
      </c>
      <c r="B287" s="5">
        <v>0.65510000000000002</v>
      </c>
    </row>
    <row r="288" spans="1:2" x14ac:dyDescent="0.25">
      <c r="A288" s="4">
        <v>36708</v>
      </c>
      <c r="B288" s="5">
        <v>0.63519999999999999</v>
      </c>
    </row>
    <row r="289" spans="1:2" x14ac:dyDescent="0.25">
      <c r="A289" s="4">
        <v>36678</v>
      </c>
      <c r="B289" s="5">
        <v>0.62039999999999995</v>
      </c>
    </row>
    <row r="290" spans="1:2" x14ac:dyDescent="0.25">
      <c r="A290" s="4">
        <v>36647</v>
      </c>
      <c r="B290" s="5">
        <v>0.61570000000000003</v>
      </c>
    </row>
    <row r="291" spans="1:2" x14ac:dyDescent="0.25">
      <c r="A291" s="4">
        <v>36617</v>
      </c>
      <c r="B291" s="5">
        <v>0.61129999999999995</v>
      </c>
    </row>
    <row r="292" spans="1:2" x14ac:dyDescent="0.25">
      <c r="A292" s="4">
        <v>36586</v>
      </c>
      <c r="B292" s="5">
        <v>0.58909999999999996</v>
      </c>
    </row>
    <row r="293" spans="1:2" x14ac:dyDescent="0.25">
      <c r="A293" s="4">
        <v>36557</v>
      </c>
      <c r="B293" s="5">
        <v>0.57430000000000003</v>
      </c>
    </row>
    <row r="294" spans="1:2" x14ac:dyDescent="0.25">
      <c r="A294" s="4">
        <v>36526</v>
      </c>
      <c r="B294" s="5">
        <v>0.55969999999999998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Grafikler</vt:lpstr>
      <vt:lpstr>Grafikler-Taslak</vt:lpstr>
      <vt:lpstr>Data</vt:lpstr>
      <vt:lpstr>Dolar Bazında</vt:lpstr>
      <vt:lpstr>Asgari Ücretler</vt:lpstr>
      <vt:lpstr>USD-TRY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2024-05-18T11:37:59Z</dcterms:modified>
</cp:coreProperties>
</file>