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45 sabit maaşla zenginlik\"/>
    </mc:Choice>
  </mc:AlternateContent>
  <xr:revisionPtr revIDLastSave="0" documentId="13_ncr:1_{092BD923-BFE3-40E0-A27A-2A0531305F1C}" xr6:coauthVersionLast="47" xr6:coauthVersionMax="47" xr10:uidLastSave="{00000000-0000-0000-0000-000000000000}"/>
  <bookViews>
    <workbookView xWindow="30612" yWindow="-108" windowWidth="23256" windowHeight="12456" xr2:uid="{00000000-000D-0000-FFFF-FFFF00000000}"/>
  </bookViews>
  <sheets>
    <sheet name="Tablo" sheetId="2" r:id="rId1"/>
    <sheet name="Harcamalar" sheetId="3" r:id="rId2"/>
  </sheets>
  <definedNames>
    <definedName name="birikim">Tablo!$M$4</definedName>
    <definedName name="emekliliktarihi">Tablo!$M$10</definedName>
    <definedName name="emeklilikyasi">Tablo!$M$8</definedName>
    <definedName name="evliliktarihi">Tablo!$M$11</definedName>
    <definedName name="hesapbaslangictarihi">Tablo!$M$9</definedName>
    <definedName name="maas">Tablo!$M$3</definedName>
    <definedName name="maasartisorani">Tablo!$M$7</definedName>
    <definedName name="reelkazancorani">Tablo!$M$6</definedName>
    <definedName name="tasarruforani">Tablo!$M$5</definedName>
    <definedName name="yas">Tablo!$M$2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L29" i="3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B771" i="2"/>
  <c r="C771" i="2"/>
  <c r="D771" i="2"/>
  <c r="E771" i="2"/>
  <c r="F771" i="2"/>
  <c r="B772" i="2"/>
  <c r="C772" i="2"/>
  <c r="D772" i="2"/>
  <c r="E772" i="2"/>
  <c r="F772" i="2"/>
  <c r="B773" i="2"/>
  <c r="C773" i="2"/>
  <c r="D773" i="2"/>
  <c r="E773" i="2"/>
  <c r="F773" i="2"/>
  <c r="B774" i="2"/>
  <c r="C774" i="2"/>
  <c r="D774" i="2"/>
  <c r="E774" i="2"/>
  <c r="F774" i="2"/>
  <c r="B775" i="2"/>
  <c r="C775" i="2"/>
  <c r="D775" i="2"/>
  <c r="E775" i="2"/>
  <c r="F775" i="2"/>
  <c r="B776" i="2"/>
  <c r="C776" i="2"/>
  <c r="D776" i="2"/>
  <c r="E776" i="2"/>
  <c r="F776" i="2"/>
  <c r="B777" i="2"/>
  <c r="C777" i="2"/>
  <c r="D777" i="2"/>
  <c r="E777" i="2"/>
  <c r="F777" i="2"/>
  <c r="B778" i="2"/>
  <c r="C778" i="2"/>
  <c r="D778" i="2"/>
  <c r="E778" i="2"/>
  <c r="F778" i="2"/>
  <c r="B779" i="2"/>
  <c r="C779" i="2"/>
  <c r="D779" i="2"/>
  <c r="E779" i="2"/>
  <c r="F779" i="2"/>
  <c r="B780" i="2"/>
  <c r="C780" i="2"/>
  <c r="D780" i="2"/>
  <c r="E780" i="2"/>
  <c r="F780" i="2"/>
  <c r="B781" i="2"/>
  <c r="C781" i="2"/>
  <c r="D781" i="2"/>
  <c r="E781" i="2"/>
  <c r="F781" i="2"/>
  <c r="B782" i="2"/>
  <c r="C782" i="2"/>
  <c r="D782" i="2"/>
  <c r="E782" i="2"/>
  <c r="F782" i="2"/>
  <c r="B783" i="2"/>
  <c r="C783" i="2"/>
  <c r="D783" i="2"/>
  <c r="E783" i="2"/>
  <c r="F783" i="2"/>
  <c r="B784" i="2"/>
  <c r="C784" i="2"/>
  <c r="D784" i="2"/>
  <c r="E784" i="2"/>
  <c r="F784" i="2"/>
  <c r="B785" i="2"/>
  <c r="C785" i="2"/>
  <c r="D785" i="2"/>
  <c r="E785" i="2"/>
  <c r="F785" i="2"/>
  <c r="B786" i="2"/>
  <c r="C786" i="2"/>
  <c r="D786" i="2"/>
  <c r="E786" i="2"/>
  <c r="F786" i="2"/>
  <c r="B787" i="2"/>
  <c r="C787" i="2"/>
  <c r="D787" i="2"/>
  <c r="E787" i="2"/>
  <c r="F787" i="2"/>
  <c r="B788" i="2"/>
  <c r="C788" i="2"/>
  <c r="D788" i="2"/>
  <c r="E788" i="2"/>
  <c r="F788" i="2"/>
  <c r="B789" i="2"/>
  <c r="C789" i="2"/>
  <c r="D789" i="2"/>
  <c r="E789" i="2"/>
  <c r="F789" i="2"/>
  <c r="B790" i="2"/>
  <c r="C790" i="2"/>
  <c r="D790" i="2"/>
  <c r="E790" i="2"/>
  <c r="F790" i="2"/>
  <c r="B791" i="2"/>
  <c r="C791" i="2"/>
  <c r="D791" i="2"/>
  <c r="E791" i="2"/>
  <c r="F791" i="2"/>
  <c r="B792" i="2"/>
  <c r="C792" i="2"/>
  <c r="D792" i="2"/>
  <c r="E792" i="2"/>
  <c r="F792" i="2"/>
  <c r="B793" i="2"/>
  <c r="C793" i="2"/>
  <c r="D793" i="2"/>
  <c r="E793" i="2"/>
  <c r="F793" i="2"/>
  <c r="B794" i="2"/>
  <c r="C794" i="2"/>
  <c r="D794" i="2"/>
  <c r="E794" i="2"/>
  <c r="F794" i="2"/>
  <c r="B795" i="2"/>
  <c r="C795" i="2"/>
  <c r="D795" i="2"/>
  <c r="E795" i="2"/>
  <c r="F795" i="2"/>
  <c r="B796" i="2"/>
  <c r="C796" i="2"/>
  <c r="D796" i="2"/>
  <c r="E796" i="2"/>
  <c r="F796" i="2"/>
  <c r="B797" i="2"/>
  <c r="C797" i="2"/>
  <c r="D797" i="2"/>
  <c r="E797" i="2"/>
  <c r="F797" i="2"/>
  <c r="B798" i="2"/>
  <c r="C798" i="2"/>
  <c r="D798" i="2"/>
  <c r="E798" i="2"/>
  <c r="F798" i="2"/>
  <c r="B799" i="2"/>
  <c r="C799" i="2"/>
  <c r="D799" i="2"/>
  <c r="E799" i="2"/>
  <c r="F799" i="2"/>
  <c r="B800" i="2"/>
  <c r="C800" i="2"/>
  <c r="D800" i="2"/>
  <c r="E800" i="2"/>
  <c r="F800" i="2"/>
  <c r="B801" i="2"/>
  <c r="C801" i="2"/>
  <c r="D801" i="2"/>
  <c r="E801" i="2"/>
  <c r="F801" i="2"/>
  <c r="B802" i="2"/>
  <c r="C802" i="2"/>
  <c r="D802" i="2"/>
  <c r="E802" i="2"/>
  <c r="F802" i="2"/>
  <c r="B803" i="2"/>
  <c r="C803" i="2"/>
  <c r="D803" i="2"/>
  <c r="E803" i="2"/>
  <c r="F803" i="2"/>
  <c r="B804" i="2"/>
  <c r="C804" i="2"/>
  <c r="D804" i="2"/>
  <c r="E804" i="2"/>
  <c r="F804" i="2"/>
  <c r="B805" i="2"/>
  <c r="C805" i="2"/>
  <c r="D805" i="2"/>
  <c r="E805" i="2"/>
  <c r="F805" i="2"/>
  <c r="B806" i="2"/>
  <c r="C806" i="2"/>
  <c r="D806" i="2"/>
  <c r="E806" i="2"/>
  <c r="F806" i="2"/>
  <c r="B807" i="2"/>
  <c r="C807" i="2"/>
  <c r="D807" i="2"/>
  <c r="E807" i="2"/>
  <c r="F807" i="2"/>
  <c r="B808" i="2"/>
  <c r="C808" i="2"/>
  <c r="D808" i="2"/>
  <c r="E808" i="2"/>
  <c r="F808" i="2"/>
  <c r="B809" i="2"/>
  <c r="C809" i="2"/>
  <c r="D809" i="2"/>
  <c r="E809" i="2"/>
  <c r="F809" i="2"/>
  <c r="B810" i="2"/>
  <c r="C810" i="2"/>
  <c r="D810" i="2"/>
  <c r="E810" i="2"/>
  <c r="F810" i="2"/>
  <c r="B811" i="2"/>
  <c r="C811" i="2"/>
  <c r="D811" i="2"/>
  <c r="E811" i="2"/>
  <c r="F811" i="2"/>
  <c r="B812" i="2"/>
  <c r="C812" i="2"/>
  <c r="D812" i="2"/>
  <c r="E812" i="2"/>
  <c r="F812" i="2"/>
  <c r="B813" i="2"/>
  <c r="C813" i="2"/>
  <c r="D813" i="2"/>
  <c r="E813" i="2"/>
  <c r="F813" i="2"/>
  <c r="B814" i="2"/>
  <c r="C814" i="2"/>
  <c r="D814" i="2"/>
  <c r="E814" i="2"/>
  <c r="F814" i="2"/>
  <c r="B815" i="2"/>
  <c r="C815" i="2"/>
  <c r="D815" i="2"/>
  <c r="E815" i="2"/>
  <c r="F815" i="2"/>
  <c r="B816" i="2"/>
  <c r="C816" i="2"/>
  <c r="D816" i="2"/>
  <c r="E816" i="2"/>
  <c r="F816" i="2"/>
  <c r="B817" i="2"/>
  <c r="C817" i="2"/>
  <c r="D817" i="2"/>
  <c r="E817" i="2"/>
  <c r="F817" i="2"/>
  <c r="B818" i="2"/>
  <c r="C818" i="2"/>
  <c r="D818" i="2"/>
  <c r="E818" i="2"/>
  <c r="F818" i="2"/>
  <c r="B819" i="2"/>
  <c r="C819" i="2"/>
  <c r="D819" i="2"/>
  <c r="E819" i="2"/>
  <c r="F819" i="2"/>
  <c r="B820" i="2"/>
  <c r="C820" i="2"/>
  <c r="D820" i="2"/>
  <c r="E820" i="2"/>
  <c r="F820" i="2"/>
  <c r="B821" i="2"/>
  <c r="C821" i="2"/>
  <c r="D821" i="2"/>
  <c r="E821" i="2"/>
  <c r="F821" i="2"/>
  <c r="B822" i="2"/>
  <c r="C822" i="2"/>
  <c r="D822" i="2"/>
  <c r="E822" i="2"/>
  <c r="F822" i="2"/>
  <c r="B823" i="2"/>
  <c r="C823" i="2"/>
  <c r="D823" i="2"/>
  <c r="E823" i="2"/>
  <c r="F823" i="2"/>
  <c r="B824" i="2"/>
  <c r="C824" i="2"/>
  <c r="D824" i="2"/>
  <c r="E824" i="2"/>
  <c r="F824" i="2"/>
  <c r="B825" i="2"/>
  <c r="C825" i="2"/>
  <c r="D825" i="2"/>
  <c r="E825" i="2"/>
  <c r="F825" i="2"/>
  <c r="B826" i="2"/>
  <c r="C826" i="2"/>
  <c r="D826" i="2"/>
  <c r="E826" i="2"/>
  <c r="F826" i="2"/>
  <c r="B827" i="2"/>
  <c r="C827" i="2"/>
  <c r="D827" i="2"/>
  <c r="E827" i="2"/>
  <c r="F827" i="2"/>
  <c r="B828" i="2"/>
  <c r="C828" i="2"/>
  <c r="D828" i="2"/>
  <c r="E828" i="2"/>
  <c r="F828" i="2"/>
  <c r="B829" i="2"/>
  <c r="C829" i="2"/>
  <c r="D829" i="2"/>
  <c r="E829" i="2"/>
  <c r="F829" i="2"/>
  <c r="B830" i="2"/>
  <c r="C830" i="2"/>
  <c r="D830" i="2"/>
  <c r="E830" i="2"/>
  <c r="F830" i="2"/>
  <c r="B831" i="2"/>
  <c r="C831" i="2"/>
  <c r="D831" i="2"/>
  <c r="E831" i="2"/>
  <c r="F831" i="2"/>
  <c r="B832" i="2"/>
  <c r="C832" i="2"/>
  <c r="D832" i="2"/>
  <c r="E832" i="2"/>
  <c r="F832" i="2"/>
  <c r="B833" i="2"/>
  <c r="C833" i="2"/>
  <c r="D833" i="2"/>
  <c r="E833" i="2"/>
  <c r="F833" i="2"/>
  <c r="B834" i="2"/>
  <c r="C834" i="2"/>
  <c r="D834" i="2"/>
  <c r="E834" i="2"/>
  <c r="F834" i="2"/>
  <c r="B835" i="2"/>
  <c r="C835" i="2"/>
  <c r="D835" i="2"/>
  <c r="E835" i="2"/>
  <c r="F835" i="2"/>
  <c r="B836" i="2"/>
  <c r="C836" i="2"/>
  <c r="D836" i="2"/>
  <c r="E836" i="2"/>
  <c r="F836" i="2"/>
  <c r="B837" i="2"/>
  <c r="C837" i="2"/>
  <c r="D837" i="2"/>
  <c r="E837" i="2"/>
  <c r="F837" i="2"/>
  <c r="B838" i="2"/>
  <c r="C838" i="2"/>
  <c r="D838" i="2"/>
  <c r="E838" i="2"/>
  <c r="F838" i="2"/>
  <c r="B839" i="2"/>
  <c r="C839" i="2"/>
  <c r="D839" i="2"/>
  <c r="E839" i="2"/>
  <c r="F839" i="2"/>
  <c r="B840" i="2"/>
  <c r="C840" i="2"/>
  <c r="D840" i="2"/>
  <c r="E840" i="2"/>
  <c r="F840" i="2"/>
  <c r="B841" i="2"/>
  <c r="C841" i="2"/>
  <c r="D841" i="2"/>
  <c r="E841" i="2"/>
  <c r="F841" i="2"/>
  <c r="B842" i="2"/>
  <c r="C842" i="2"/>
  <c r="D842" i="2"/>
  <c r="E842" i="2"/>
  <c r="F842" i="2"/>
  <c r="B843" i="2"/>
  <c r="C843" i="2"/>
  <c r="D843" i="2"/>
  <c r="E843" i="2"/>
  <c r="F843" i="2"/>
  <c r="B844" i="2"/>
  <c r="C844" i="2"/>
  <c r="D844" i="2"/>
  <c r="E844" i="2"/>
  <c r="F844" i="2"/>
  <c r="B845" i="2"/>
  <c r="C845" i="2"/>
  <c r="D845" i="2"/>
  <c r="E845" i="2"/>
  <c r="F845" i="2"/>
  <c r="B846" i="2"/>
  <c r="C846" i="2"/>
  <c r="D846" i="2"/>
  <c r="E846" i="2"/>
  <c r="F846" i="2"/>
  <c r="B847" i="2"/>
  <c r="C847" i="2"/>
  <c r="D847" i="2"/>
  <c r="E847" i="2"/>
  <c r="F847" i="2"/>
  <c r="B848" i="2"/>
  <c r="C848" i="2"/>
  <c r="D848" i="2"/>
  <c r="E848" i="2"/>
  <c r="F848" i="2"/>
  <c r="B849" i="2"/>
  <c r="C849" i="2"/>
  <c r="D849" i="2"/>
  <c r="E849" i="2"/>
  <c r="F849" i="2"/>
  <c r="B850" i="2"/>
  <c r="C850" i="2"/>
  <c r="D850" i="2"/>
  <c r="E850" i="2"/>
  <c r="F850" i="2"/>
  <c r="B851" i="2"/>
  <c r="C851" i="2"/>
  <c r="D851" i="2"/>
  <c r="E851" i="2"/>
  <c r="F851" i="2"/>
  <c r="B852" i="2"/>
  <c r="C852" i="2"/>
  <c r="D852" i="2"/>
  <c r="E852" i="2"/>
  <c r="F852" i="2"/>
  <c r="B853" i="2"/>
  <c r="C853" i="2"/>
  <c r="D853" i="2"/>
  <c r="E853" i="2"/>
  <c r="F853" i="2"/>
  <c r="B854" i="2"/>
  <c r="C854" i="2"/>
  <c r="D854" i="2"/>
  <c r="E854" i="2"/>
  <c r="F854" i="2"/>
  <c r="B855" i="2"/>
  <c r="C855" i="2"/>
  <c r="D855" i="2"/>
  <c r="E855" i="2"/>
  <c r="F855" i="2"/>
  <c r="B856" i="2"/>
  <c r="C856" i="2"/>
  <c r="D856" i="2"/>
  <c r="E856" i="2"/>
  <c r="F856" i="2"/>
  <c r="B857" i="2"/>
  <c r="C857" i="2"/>
  <c r="D857" i="2"/>
  <c r="E857" i="2"/>
  <c r="F857" i="2"/>
  <c r="B858" i="2"/>
  <c r="C858" i="2"/>
  <c r="D858" i="2"/>
  <c r="E858" i="2"/>
  <c r="F858" i="2"/>
  <c r="B859" i="2"/>
  <c r="C859" i="2"/>
  <c r="D859" i="2"/>
  <c r="E859" i="2"/>
  <c r="F859" i="2"/>
  <c r="B860" i="2"/>
  <c r="C860" i="2"/>
  <c r="D860" i="2"/>
  <c r="E860" i="2"/>
  <c r="F860" i="2"/>
  <c r="B861" i="2"/>
  <c r="C861" i="2"/>
  <c r="D861" i="2"/>
  <c r="E861" i="2"/>
  <c r="F861" i="2"/>
  <c r="B862" i="2"/>
  <c r="C862" i="2"/>
  <c r="D862" i="2"/>
  <c r="E862" i="2"/>
  <c r="F862" i="2"/>
  <c r="B863" i="2"/>
  <c r="C863" i="2"/>
  <c r="D863" i="2"/>
  <c r="E863" i="2"/>
  <c r="F863" i="2"/>
  <c r="B864" i="2"/>
  <c r="C864" i="2"/>
  <c r="D864" i="2"/>
  <c r="E864" i="2"/>
  <c r="F864" i="2"/>
  <c r="B865" i="2"/>
  <c r="C865" i="2"/>
  <c r="D865" i="2"/>
  <c r="E865" i="2"/>
  <c r="F865" i="2"/>
  <c r="B866" i="2"/>
  <c r="C866" i="2"/>
  <c r="D866" i="2"/>
  <c r="E866" i="2"/>
  <c r="F866" i="2"/>
  <c r="B867" i="2"/>
  <c r="C867" i="2"/>
  <c r="D867" i="2"/>
  <c r="E867" i="2"/>
  <c r="F867" i="2"/>
  <c r="B868" i="2"/>
  <c r="C868" i="2"/>
  <c r="D868" i="2"/>
  <c r="E868" i="2"/>
  <c r="F868" i="2"/>
  <c r="B869" i="2"/>
  <c r="C869" i="2"/>
  <c r="D869" i="2"/>
  <c r="E869" i="2"/>
  <c r="F869" i="2"/>
  <c r="B870" i="2"/>
  <c r="C870" i="2"/>
  <c r="D870" i="2"/>
  <c r="E870" i="2"/>
  <c r="F870" i="2"/>
  <c r="B871" i="2"/>
  <c r="C871" i="2"/>
  <c r="D871" i="2"/>
  <c r="E871" i="2"/>
  <c r="F871" i="2"/>
  <c r="B872" i="2"/>
  <c r="C872" i="2"/>
  <c r="D872" i="2"/>
  <c r="E872" i="2"/>
  <c r="F872" i="2"/>
  <c r="B873" i="2"/>
  <c r="C873" i="2"/>
  <c r="D873" i="2"/>
  <c r="E873" i="2"/>
  <c r="F873" i="2"/>
  <c r="B874" i="2"/>
  <c r="C874" i="2"/>
  <c r="D874" i="2"/>
  <c r="E874" i="2"/>
  <c r="F874" i="2"/>
  <c r="B875" i="2"/>
  <c r="C875" i="2"/>
  <c r="D875" i="2"/>
  <c r="E875" i="2"/>
  <c r="F875" i="2"/>
  <c r="B876" i="2"/>
  <c r="C876" i="2"/>
  <c r="D876" i="2"/>
  <c r="E876" i="2"/>
  <c r="F876" i="2"/>
  <c r="B877" i="2"/>
  <c r="C877" i="2"/>
  <c r="D877" i="2"/>
  <c r="E877" i="2"/>
  <c r="F877" i="2"/>
  <c r="B878" i="2"/>
  <c r="C878" i="2"/>
  <c r="D878" i="2"/>
  <c r="E878" i="2"/>
  <c r="F878" i="2"/>
  <c r="B879" i="2"/>
  <c r="C879" i="2"/>
  <c r="D879" i="2"/>
  <c r="E879" i="2"/>
  <c r="F879" i="2"/>
  <c r="B880" i="2"/>
  <c r="C880" i="2"/>
  <c r="D880" i="2"/>
  <c r="E880" i="2"/>
  <c r="F880" i="2"/>
  <c r="B881" i="2"/>
  <c r="C881" i="2"/>
  <c r="D881" i="2"/>
  <c r="E881" i="2"/>
  <c r="F881" i="2"/>
  <c r="B882" i="2"/>
  <c r="C882" i="2"/>
  <c r="D882" i="2"/>
  <c r="E882" i="2"/>
  <c r="F882" i="2"/>
  <c r="B883" i="2"/>
  <c r="C883" i="2"/>
  <c r="D883" i="2"/>
  <c r="E883" i="2"/>
  <c r="F883" i="2"/>
  <c r="B884" i="2"/>
  <c r="C884" i="2"/>
  <c r="D884" i="2"/>
  <c r="E884" i="2"/>
  <c r="F884" i="2"/>
  <c r="B885" i="2"/>
  <c r="C885" i="2"/>
  <c r="D885" i="2"/>
  <c r="E885" i="2"/>
  <c r="F885" i="2"/>
  <c r="B886" i="2"/>
  <c r="C886" i="2"/>
  <c r="D886" i="2"/>
  <c r="E886" i="2"/>
  <c r="F886" i="2"/>
  <c r="B887" i="2"/>
  <c r="C887" i="2"/>
  <c r="D887" i="2"/>
  <c r="E887" i="2"/>
  <c r="F887" i="2"/>
  <c r="B888" i="2"/>
  <c r="C888" i="2"/>
  <c r="D888" i="2"/>
  <c r="E888" i="2"/>
  <c r="F888" i="2"/>
  <c r="B889" i="2"/>
  <c r="C889" i="2"/>
  <c r="D889" i="2"/>
  <c r="E889" i="2"/>
  <c r="F889" i="2"/>
  <c r="B890" i="2"/>
  <c r="C890" i="2"/>
  <c r="D890" i="2"/>
  <c r="E890" i="2"/>
  <c r="F890" i="2"/>
  <c r="B891" i="2"/>
  <c r="C891" i="2"/>
  <c r="D891" i="2"/>
  <c r="E891" i="2"/>
  <c r="F891" i="2"/>
  <c r="B892" i="2"/>
  <c r="C892" i="2"/>
  <c r="D892" i="2"/>
  <c r="E892" i="2"/>
  <c r="F892" i="2"/>
  <c r="B893" i="2"/>
  <c r="C893" i="2"/>
  <c r="D893" i="2"/>
  <c r="E893" i="2"/>
  <c r="F893" i="2"/>
  <c r="B894" i="2"/>
  <c r="C894" i="2"/>
  <c r="D894" i="2"/>
  <c r="E894" i="2"/>
  <c r="F894" i="2"/>
  <c r="B895" i="2"/>
  <c r="C895" i="2"/>
  <c r="D895" i="2"/>
  <c r="E895" i="2"/>
  <c r="F895" i="2"/>
  <c r="B896" i="2"/>
  <c r="C896" i="2"/>
  <c r="D896" i="2"/>
  <c r="E896" i="2"/>
  <c r="F896" i="2"/>
  <c r="B897" i="2"/>
  <c r="C897" i="2"/>
  <c r="D897" i="2"/>
  <c r="E897" i="2"/>
  <c r="F897" i="2"/>
  <c r="B898" i="2"/>
  <c r="C898" i="2"/>
  <c r="D898" i="2"/>
  <c r="E898" i="2"/>
  <c r="F898" i="2"/>
  <c r="B899" i="2"/>
  <c r="C899" i="2"/>
  <c r="D899" i="2"/>
  <c r="E899" i="2"/>
  <c r="F899" i="2"/>
  <c r="B900" i="2"/>
  <c r="C900" i="2"/>
  <c r="D900" i="2"/>
  <c r="E900" i="2"/>
  <c r="F900" i="2"/>
  <c r="B901" i="2"/>
  <c r="C901" i="2"/>
  <c r="D901" i="2"/>
  <c r="E901" i="2"/>
  <c r="F901" i="2"/>
  <c r="B902" i="2"/>
  <c r="C902" i="2"/>
  <c r="D902" i="2"/>
  <c r="E902" i="2"/>
  <c r="F902" i="2"/>
  <c r="B903" i="2"/>
  <c r="C903" i="2"/>
  <c r="D903" i="2"/>
  <c r="E903" i="2"/>
  <c r="F903" i="2"/>
  <c r="B904" i="2"/>
  <c r="C904" i="2"/>
  <c r="D904" i="2"/>
  <c r="E904" i="2"/>
  <c r="F904" i="2"/>
  <c r="B905" i="2"/>
  <c r="C905" i="2"/>
  <c r="D905" i="2"/>
  <c r="E905" i="2"/>
  <c r="F905" i="2"/>
  <c r="B906" i="2"/>
  <c r="C906" i="2"/>
  <c r="D906" i="2"/>
  <c r="E906" i="2"/>
  <c r="F906" i="2"/>
  <c r="B907" i="2"/>
  <c r="C907" i="2"/>
  <c r="D907" i="2"/>
  <c r="E907" i="2"/>
  <c r="F907" i="2"/>
  <c r="B908" i="2"/>
  <c r="C908" i="2"/>
  <c r="D908" i="2"/>
  <c r="E908" i="2"/>
  <c r="F908" i="2"/>
  <c r="B909" i="2"/>
  <c r="C909" i="2"/>
  <c r="D909" i="2"/>
  <c r="E909" i="2"/>
  <c r="F909" i="2"/>
  <c r="B910" i="2"/>
  <c r="C910" i="2"/>
  <c r="D910" i="2"/>
  <c r="E910" i="2"/>
  <c r="F910" i="2"/>
  <c r="B911" i="2"/>
  <c r="C911" i="2"/>
  <c r="D911" i="2"/>
  <c r="E911" i="2"/>
  <c r="F911" i="2"/>
  <c r="B912" i="2"/>
  <c r="C912" i="2"/>
  <c r="D912" i="2"/>
  <c r="E912" i="2"/>
  <c r="F912" i="2"/>
  <c r="B913" i="2"/>
  <c r="C913" i="2"/>
  <c r="D913" i="2"/>
  <c r="E913" i="2"/>
  <c r="F913" i="2"/>
  <c r="B914" i="2"/>
  <c r="C914" i="2"/>
  <c r="D914" i="2"/>
  <c r="E914" i="2"/>
  <c r="F914" i="2"/>
  <c r="B915" i="2"/>
  <c r="C915" i="2"/>
  <c r="D915" i="2"/>
  <c r="E915" i="2"/>
  <c r="F915" i="2"/>
  <c r="B916" i="2"/>
  <c r="C916" i="2"/>
  <c r="D916" i="2"/>
  <c r="E916" i="2"/>
  <c r="F916" i="2"/>
  <c r="B917" i="2"/>
  <c r="C917" i="2"/>
  <c r="D917" i="2"/>
  <c r="E917" i="2"/>
  <c r="F917" i="2"/>
  <c r="B918" i="2"/>
  <c r="C918" i="2"/>
  <c r="D918" i="2"/>
  <c r="E918" i="2"/>
  <c r="F918" i="2"/>
  <c r="B919" i="2"/>
  <c r="C919" i="2"/>
  <c r="D919" i="2"/>
  <c r="E919" i="2"/>
  <c r="F919" i="2"/>
  <c r="B920" i="2"/>
  <c r="C920" i="2"/>
  <c r="D920" i="2"/>
  <c r="E920" i="2"/>
  <c r="F920" i="2"/>
  <c r="B921" i="2"/>
  <c r="C921" i="2"/>
  <c r="D921" i="2"/>
  <c r="E921" i="2"/>
  <c r="F921" i="2"/>
  <c r="B922" i="2"/>
  <c r="C922" i="2"/>
  <c r="D922" i="2"/>
  <c r="E922" i="2"/>
  <c r="F922" i="2"/>
  <c r="B923" i="2"/>
  <c r="C923" i="2"/>
  <c r="D923" i="2"/>
  <c r="E923" i="2"/>
  <c r="F923" i="2"/>
  <c r="B924" i="2"/>
  <c r="C924" i="2"/>
  <c r="D924" i="2"/>
  <c r="E924" i="2"/>
  <c r="F924" i="2"/>
  <c r="B925" i="2"/>
  <c r="C925" i="2"/>
  <c r="D925" i="2"/>
  <c r="E925" i="2"/>
  <c r="F925" i="2"/>
  <c r="B926" i="2"/>
  <c r="C926" i="2"/>
  <c r="D926" i="2"/>
  <c r="E926" i="2"/>
  <c r="F926" i="2"/>
  <c r="B927" i="2"/>
  <c r="C927" i="2"/>
  <c r="D927" i="2"/>
  <c r="E927" i="2"/>
  <c r="F927" i="2"/>
  <c r="B928" i="2"/>
  <c r="C928" i="2"/>
  <c r="D928" i="2"/>
  <c r="E928" i="2"/>
  <c r="F928" i="2"/>
  <c r="B929" i="2"/>
  <c r="C929" i="2"/>
  <c r="D929" i="2"/>
  <c r="E929" i="2"/>
  <c r="F929" i="2"/>
  <c r="B930" i="2"/>
  <c r="C930" i="2"/>
  <c r="D930" i="2"/>
  <c r="E930" i="2"/>
  <c r="F930" i="2"/>
  <c r="B931" i="2"/>
  <c r="C931" i="2"/>
  <c r="D931" i="2"/>
  <c r="E931" i="2"/>
  <c r="F931" i="2"/>
  <c r="B932" i="2"/>
  <c r="C932" i="2"/>
  <c r="D932" i="2"/>
  <c r="E932" i="2"/>
  <c r="F932" i="2"/>
  <c r="B933" i="2"/>
  <c r="C933" i="2"/>
  <c r="D933" i="2"/>
  <c r="E933" i="2"/>
  <c r="F933" i="2"/>
  <c r="B934" i="2"/>
  <c r="C934" i="2"/>
  <c r="D934" i="2"/>
  <c r="E934" i="2"/>
  <c r="F934" i="2"/>
  <c r="B935" i="2"/>
  <c r="C935" i="2"/>
  <c r="D935" i="2"/>
  <c r="E935" i="2"/>
  <c r="F935" i="2"/>
  <c r="B936" i="2"/>
  <c r="C936" i="2"/>
  <c r="D936" i="2"/>
  <c r="E936" i="2"/>
  <c r="F936" i="2"/>
  <c r="B937" i="2"/>
  <c r="C937" i="2"/>
  <c r="D937" i="2"/>
  <c r="E937" i="2"/>
  <c r="F937" i="2"/>
  <c r="B938" i="2"/>
  <c r="C938" i="2"/>
  <c r="D938" i="2"/>
  <c r="E938" i="2"/>
  <c r="F938" i="2"/>
  <c r="B939" i="2"/>
  <c r="C939" i="2"/>
  <c r="D939" i="2"/>
  <c r="E939" i="2"/>
  <c r="F939" i="2"/>
  <c r="B940" i="2"/>
  <c r="C940" i="2"/>
  <c r="D940" i="2"/>
  <c r="E940" i="2"/>
  <c r="F940" i="2"/>
  <c r="B941" i="2"/>
  <c r="C941" i="2"/>
  <c r="D941" i="2"/>
  <c r="E941" i="2"/>
  <c r="F941" i="2"/>
  <c r="B942" i="2"/>
  <c r="C942" i="2"/>
  <c r="D942" i="2"/>
  <c r="E942" i="2"/>
  <c r="F942" i="2"/>
  <c r="B943" i="2"/>
  <c r="C943" i="2"/>
  <c r="D943" i="2"/>
  <c r="E943" i="2"/>
  <c r="F943" i="2"/>
  <c r="B944" i="2"/>
  <c r="C944" i="2"/>
  <c r="D944" i="2"/>
  <c r="E944" i="2"/>
  <c r="F944" i="2"/>
  <c r="B945" i="2"/>
  <c r="C945" i="2"/>
  <c r="D945" i="2"/>
  <c r="E945" i="2"/>
  <c r="F945" i="2"/>
  <c r="B946" i="2"/>
  <c r="C946" i="2"/>
  <c r="D946" i="2"/>
  <c r="E946" i="2"/>
  <c r="F946" i="2"/>
  <c r="B947" i="2"/>
  <c r="C947" i="2"/>
  <c r="D947" i="2"/>
  <c r="E947" i="2"/>
  <c r="F947" i="2"/>
  <c r="B948" i="2"/>
  <c r="C948" i="2"/>
  <c r="D948" i="2"/>
  <c r="E948" i="2"/>
  <c r="F948" i="2"/>
  <c r="B949" i="2"/>
  <c r="C949" i="2"/>
  <c r="D949" i="2"/>
  <c r="E949" i="2"/>
  <c r="F949" i="2"/>
  <c r="B950" i="2"/>
  <c r="C950" i="2"/>
  <c r="D950" i="2"/>
  <c r="E950" i="2"/>
  <c r="F950" i="2"/>
  <c r="B951" i="2"/>
  <c r="C951" i="2"/>
  <c r="D951" i="2"/>
  <c r="E951" i="2"/>
  <c r="F951" i="2"/>
  <c r="B952" i="2"/>
  <c r="C952" i="2"/>
  <c r="D952" i="2"/>
  <c r="E952" i="2"/>
  <c r="F952" i="2"/>
  <c r="B953" i="2"/>
  <c r="C953" i="2"/>
  <c r="D953" i="2"/>
  <c r="E953" i="2"/>
  <c r="F953" i="2"/>
  <c r="B954" i="2"/>
  <c r="C954" i="2"/>
  <c r="D954" i="2"/>
  <c r="E954" i="2"/>
  <c r="F954" i="2"/>
  <c r="B955" i="2"/>
  <c r="C955" i="2"/>
  <c r="D955" i="2"/>
  <c r="E955" i="2"/>
  <c r="F955" i="2"/>
  <c r="B956" i="2"/>
  <c r="C956" i="2"/>
  <c r="D956" i="2"/>
  <c r="E956" i="2"/>
  <c r="F956" i="2"/>
  <c r="B957" i="2"/>
  <c r="C957" i="2"/>
  <c r="D957" i="2"/>
  <c r="E957" i="2"/>
  <c r="F957" i="2"/>
  <c r="B958" i="2"/>
  <c r="C958" i="2"/>
  <c r="D958" i="2"/>
  <c r="E958" i="2"/>
  <c r="F958" i="2"/>
  <c r="B959" i="2"/>
  <c r="C959" i="2"/>
  <c r="D959" i="2"/>
  <c r="E959" i="2"/>
  <c r="F959" i="2"/>
  <c r="B960" i="2"/>
  <c r="C960" i="2"/>
  <c r="D960" i="2"/>
  <c r="E960" i="2"/>
  <c r="F960" i="2"/>
  <c r="B961" i="2"/>
  <c r="C961" i="2"/>
  <c r="D961" i="2"/>
  <c r="E961" i="2"/>
  <c r="F961" i="2"/>
  <c r="B962" i="2"/>
  <c r="C962" i="2"/>
  <c r="D962" i="2"/>
  <c r="E962" i="2"/>
  <c r="F962" i="2"/>
  <c r="B963" i="2"/>
  <c r="C963" i="2"/>
  <c r="D963" i="2"/>
  <c r="E963" i="2"/>
  <c r="F963" i="2"/>
  <c r="B964" i="2"/>
  <c r="C964" i="2"/>
  <c r="D964" i="2"/>
  <c r="E964" i="2"/>
  <c r="F964" i="2"/>
  <c r="B965" i="2"/>
  <c r="C965" i="2"/>
  <c r="D965" i="2"/>
  <c r="E965" i="2"/>
  <c r="F965" i="2"/>
  <c r="B966" i="2"/>
  <c r="C966" i="2"/>
  <c r="D966" i="2"/>
  <c r="E966" i="2"/>
  <c r="F966" i="2"/>
  <c r="B967" i="2"/>
  <c r="C967" i="2"/>
  <c r="D967" i="2"/>
  <c r="E967" i="2"/>
  <c r="F967" i="2"/>
  <c r="B968" i="2"/>
  <c r="C968" i="2"/>
  <c r="D968" i="2"/>
  <c r="E968" i="2"/>
  <c r="F968" i="2"/>
  <c r="B969" i="2"/>
  <c r="C969" i="2"/>
  <c r="D969" i="2"/>
  <c r="E969" i="2"/>
  <c r="F969" i="2"/>
  <c r="B970" i="2"/>
  <c r="C970" i="2"/>
  <c r="D970" i="2"/>
  <c r="E970" i="2"/>
  <c r="F970" i="2"/>
  <c r="B971" i="2"/>
  <c r="C971" i="2"/>
  <c r="D971" i="2"/>
  <c r="E971" i="2"/>
  <c r="F971" i="2"/>
  <c r="B972" i="2"/>
  <c r="C972" i="2"/>
  <c r="D972" i="2"/>
  <c r="E972" i="2"/>
  <c r="F972" i="2"/>
  <c r="B973" i="2"/>
  <c r="C973" i="2"/>
  <c r="D973" i="2"/>
  <c r="E973" i="2"/>
  <c r="F973" i="2"/>
  <c r="B974" i="2"/>
  <c r="C974" i="2"/>
  <c r="D974" i="2"/>
  <c r="E974" i="2"/>
  <c r="F974" i="2"/>
  <c r="B975" i="2"/>
  <c r="C975" i="2"/>
  <c r="D975" i="2"/>
  <c r="E975" i="2"/>
  <c r="F975" i="2"/>
  <c r="B976" i="2"/>
  <c r="C976" i="2"/>
  <c r="D976" i="2"/>
  <c r="E976" i="2"/>
  <c r="F976" i="2"/>
  <c r="B977" i="2"/>
  <c r="C977" i="2"/>
  <c r="D977" i="2"/>
  <c r="E977" i="2"/>
  <c r="F977" i="2"/>
  <c r="B978" i="2"/>
  <c r="C978" i="2"/>
  <c r="D978" i="2"/>
  <c r="E978" i="2"/>
  <c r="F978" i="2"/>
  <c r="B979" i="2"/>
  <c r="C979" i="2"/>
  <c r="D979" i="2"/>
  <c r="E979" i="2"/>
  <c r="F979" i="2"/>
  <c r="B980" i="2"/>
  <c r="C980" i="2"/>
  <c r="D980" i="2"/>
  <c r="E980" i="2"/>
  <c r="F980" i="2"/>
  <c r="B981" i="2"/>
  <c r="C981" i="2"/>
  <c r="D981" i="2"/>
  <c r="E981" i="2"/>
  <c r="F981" i="2"/>
  <c r="B982" i="2"/>
  <c r="C982" i="2"/>
  <c r="D982" i="2"/>
  <c r="E982" i="2"/>
  <c r="F982" i="2"/>
  <c r="B983" i="2"/>
  <c r="C983" i="2"/>
  <c r="D983" i="2"/>
  <c r="E983" i="2"/>
  <c r="F983" i="2"/>
  <c r="B984" i="2"/>
  <c r="C984" i="2"/>
  <c r="D984" i="2"/>
  <c r="E984" i="2"/>
  <c r="F984" i="2"/>
  <c r="B985" i="2"/>
  <c r="C985" i="2"/>
  <c r="D985" i="2"/>
  <c r="E985" i="2"/>
  <c r="F985" i="2"/>
  <c r="B986" i="2"/>
  <c r="C986" i="2"/>
  <c r="D986" i="2"/>
  <c r="E986" i="2"/>
  <c r="F986" i="2"/>
  <c r="B987" i="2"/>
  <c r="C987" i="2"/>
  <c r="D987" i="2"/>
  <c r="E987" i="2"/>
  <c r="F987" i="2"/>
  <c r="B988" i="2"/>
  <c r="C988" i="2"/>
  <c r="D988" i="2"/>
  <c r="E988" i="2"/>
  <c r="F988" i="2"/>
  <c r="B989" i="2"/>
  <c r="C989" i="2"/>
  <c r="D989" i="2"/>
  <c r="E989" i="2"/>
  <c r="F989" i="2"/>
  <c r="B990" i="2"/>
  <c r="C990" i="2"/>
  <c r="D990" i="2"/>
  <c r="E990" i="2"/>
  <c r="F990" i="2"/>
  <c r="B991" i="2"/>
  <c r="C991" i="2"/>
  <c r="D991" i="2"/>
  <c r="E991" i="2"/>
  <c r="F991" i="2"/>
  <c r="B992" i="2"/>
  <c r="C992" i="2"/>
  <c r="D992" i="2"/>
  <c r="E992" i="2"/>
  <c r="F992" i="2"/>
  <c r="B993" i="2"/>
  <c r="C993" i="2"/>
  <c r="D993" i="2"/>
  <c r="E993" i="2"/>
  <c r="F993" i="2"/>
  <c r="B994" i="2"/>
  <c r="C994" i="2"/>
  <c r="D994" i="2"/>
  <c r="E994" i="2"/>
  <c r="F994" i="2"/>
  <c r="B995" i="2"/>
  <c r="C995" i="2"/>
  <c r="D995" i="2"/>
  <c r="E995" i="2"/>
  <c r="F995" i="2"/>
  <c r="B996" i="2"/>
  <c r="C996" i="2"/>
  <c r="D996" i="2"/>
  <c r="E996" i="2"/>
  <c r="F996" i="2"/>
  <c r="B997" i="2"/>
  <c r="C997" i="2"/>
  <c r="D997" i="2"/>
  <c r="E997" i="2"/>
  <c r="F997" i="2"/>
  <c r="B998" i="2"/>
  <c r="C998" i="2"/>
  <c r="D998" i="2"/>
  <c r="E998" i="2"/>
  <c r="F998" i="2"/>
  <c r="B999" i="2"/>
  <c r="C999" i="2"/>
  <c r="D999" i="2"/>
  <c r="E999" i="2"/>
  <c r="F999" i="2"/>
  <c r="B1000" i="2"/>
  <c r="C1000" i="2"/>
  <c r="D1000" i="2"/>
  <c r="E1000" i="2"/>
  <c r="F1000" i="2"/>
  <c r="B1001" i="2"/>
  <c r="C1001" i="2"/>
  <c r="D1001" i="2"/>
  <c r="E1001" i="2"/>
  <c r="F1001" i="2"/>
  <c r="B1002" i="2"/>
  <c r="C1002" i="2"/>
  <c r="D1002" i="2"/>
  <c r="E1002" i="2"/>
  <c r="F1002" i="2"/>
  <c r="B1003" i="2"/>
  <c r="C1003" i="2"/>
  <c r="D1003" i="2"/>
  <c r="E1003" i="2"/>
  <c r="F1003" i="2"/>
  <c r="B1004" i="2"/>
  <c r="C1004" i="2"/>
  <c r="D1004" i="2"/>
  <c r="E1004" i="2"/>
  <c r="F1004" i="2"/>
  <c r="B1005" i="2"/>
  <c r="C1005" i="2"/>
  <c r="D1005" i="2"/>
  <c r="E1005" i="2"/>
  <c r="F1005" i="2"/>
  <c r="B1006" i="2"/>
  <c r="C1006" i="2"/>
  <c r="D1006" i="2"/>
  <c r="E1006" i="2"/>
  <c r="F1006" i="2"/>
  <c r="B1007" i="2"/>
  <c r="C1007" i="2"/>
  <c r="D1007" i="2"/>
  <c r="E1007" i="2"/>
  <c r="F1007" i="2"/>
  <c r="B1008" i="2"/>
  <c r="C1008" i="2"/>
  <c r="D1008" i="2"/>
  <c r="E1008" i="2"/>
  <c r="F1008" i="2"/>
  <c r="B1009" i="2"/>
  <c r="C1009" i="2"/>
  <c r="D1009" i="2"/>
  <c r="E1009" i="2"/>
  <c r="F1009" i="2"/>
  <c r="B1010" i="2"/>
  <c r="C1010" i="2"/>
  <c r="D1010" i="2"/>
  <c r="E1010" i="2"/>
  <c r="F1010" i="2"/>
  <c r="B1011" i="2"/>
  <c r="C1011" i="2"/>
  <c r="D1011" i="2"/>
  <c r="E1011" i="2"/>
  <c r="F1011" i="2"/>
  <c r="B1012" i="2"/>
  <c r="C1012" i="2"/>
  <c r="D1012" i="2"/>
  <c r="E1012" i="2"/>
  <c r="F1012" i="2"/>
  <c r="B1013" i="2"/>
  <c r="C1013" i="2"/>
  <c r="D1013" i="2"/>
  <c r="E1013" i="2"/>
  <c r="F1013" i="2"/>
  <c r="B1014" i="2"/>
  <c r="C1014" i="2"/>
  <c r="D1014" i="2"/>
  <c r="E1014" i="2"/>
  <c r="F1014" i="2"/>
  <c r="B1015" i="2"/>
  <c r="C1015" i="2"/>
  <c r="D1015" i="2"/>
  <c r="E1015" i="2"/>
  <c r="F1015" i="2"/>
  <c r="B1016" i="2"/>
  <c r="C1016" i="2"/>
  <c r="D1016" i="2"/>
  <c r="E1016" i="2"/>
  <c r="F1016" i="2"/>
  <c r="B1017" i="2"/>
  <c r="C1017" i="2"/>
  <c r="D1017" i="2"/>
  <c r="E1017" i="2"/>
  <c r="F1017" i="2"/>
  <c r="B1018" i="2"/>
  <c r="C1018" i="2"/>
  <c r="D1018" i="2"/>
  <c r="E1018" i="2"/>
  <c r="F1018" i="2"/>
  <c r="B1019" i="2"/>
  <c r="C1019" i="2"/>
  <c r="D1019" i="2"/>
  <c r="E1019" i="2"/>
  <c r="F1019" i="2"/>
  <c r="B1020" i="2"/>
  <c r="C1020" i="2"/>
  <c r="D1020" i="2"/>
  <c r="E1020" i="2"/>
  <c r="F1020" i="2"/>
  <c r="B1021" i="2"/>
  <c r="C1021" i="2"/>
  <c r="D1021" i="2"/>
  <c r="E1021" i="2"/>
  <c r="F1021" i="2"/>
  <c r="B1022" i="2"/>
  <c r="C1022" i="2"/>
  <c r="D1022" i="2"/>
  <c r="E1022" i="2"/>
  <c r="F1022" i="2"/>
  <c r="B1023" i="2"/>
  <c r="C1023" i="2"/>
  <c r="D1023" i="2"/>
  <c r="E1023" i="2"/>
  <c r="F1023" i="2"/>
  <c r="B1024" i="2"/>
  <c r="C1024" i="2"/>
  <c r="D1024" i="2"/>
  <c r="E1024" i="2"/>
  <c r="F1024" i="2"/>
  <c r="B1025" i="2"/>
  <c r="C1025" i="2"/>
  <c r="D1025" i="2"/>
  <c r="E1025" i="2"/>
  <c r="F1025" i="2"/>
  <c r="B1026" i="2"/>
  <c r="C1026" i="2"/>
  <c r="D1026" i="2"/>
  <c r="E1026" i="2"/>
  <c r="F1026" i="2"/>
  <c r="B1027" i="2"/>
  <c r="C1027" i="2"/>
  <c r="D1027" i="2"/>
  <c r="E1027" i="2"/>
  <c r="F1027" i="2"/>
  <c r="B1028" i="2"/>
  <c r="C1028" i="2"/>
  <c r="D1028" i="2"/>
  <c r="E1028" i="2"/>
  <c r="F1028" i="2"/>
  <c r="B1029" i="2"/>
  <c r="C1029" i="2"/>
  <c r="D1029" i="2"/>
  <c r="E1029" i="2"/>
  <c r="F1029" i="2"/>
  <c r="B1030" i="2"/>
  <c r="C1030" i="2"/>
  <c r="D1030" i="2"/>
  <c r="E1030" i="2"/>
  <c r="F1030" i="2"/>
  <c r="B1031" i="2"/>
  <c r="C1031" i="2"/>
  <c r="D1031" i="2"/>
  <c r="E1031" i="2"/>
  <c r="F1031" i="2"/>
  <c r="B1032" i="2"/>
  <c r="C1032" i="2"/>
  <c r="D1032" i="2"/>
  <c r="E1032" i="2"/>
  <c r="F1032" i="2"/>
  <c r="B1033" i="2"/>
  <c r="C1033" i="2"/>
  <c r="D1033" i="2"/>
  <c r="E1033" i="2"/>
  <c r="F1033" i="2"/>
  <c r="B1034" i="2"/>
  <c r="C1034" i="2"/>
  <c r="D1034" i="2"/>
  <c r="E1034" i="2"/>
  <c r="F1034" i="2"/>
  <c r="B1035" i="2"/>
  <c r="C1035" i="2"/>
  <c r="D1035" i="2"/>
  <c r="E1035" i="2"/>
  <c r="F1035" i="2"/>
  <c r="B1036" i="2"/>
  <c r="C1036" i="2"/>
  <c r="D1036" i="2"/>
  <c r="E1036" i="2"/>
  <c r="F1036" i="2"/>
  <c r="B1037" i="2"/>
  <c r="C1037" i="2"/>
  <c r="D1037" i="2"/>
  <c r="E1037" i="2"/>
  <c r="F1037" i="2"/>
  <c r="B1038" i="2"/>
  <c r="C1038" i="2"/>
  <c r="D1038" i="2"/>
  <c r="E1038" i="2"/>
  <c r="F1038" i="2"/>
  <c r="B1039" i="2"/>
  <c r="C1039" i="2"/>
  <c r="D1039" i="2"/>
  <c r="E1039" i="2"/>
  <c r="F1039" i="2"/>
  <c r="B1040" i="2"/>
  <c r="C1040" i="2"/>
  <c r="D1040" i="2"/>
  <c r="E1040" i="2"/>
  <c r="F1040" i="2"/>
  <c r="B1041" i="2"/>
  <c r="C1041" i="2"/>
  <c r="D1041" i="2"/>
  <c r="E1041" i="2"/>
  <c r="F1041" i="2"/>
  <c r="B1042" i="2"/>
  <c r="C1042" i="2"/>
  <c r="D1042" i="2"/>
  <c r="E1042" i="2"/>
  <c r="F1042" i="2"/>
  <c r="B1043" i="2"/>
  <c r="C1043" i="2"/>
  <c r="D1043" i="2"/>
  <c r="E1043" i="2"/>
  <c r="F1043" i="2"/>
  <c r="B1044" i="2"/>
  <c r="C1044" i="2"/>
  <c r="D1044" i="2"/>
  <c r="E1044" i="2"/>
  <c r="F1044" i="2"/>
  <c r="B1045" i="2"/>
  <c r="C1045" i="2"/>
  <c r="D1045" i="2"/>
  <c r="E1045" i="2"/>
  <c r="F1045" i="2"/>
  <c r="B1046" i="2"/>
  <c r="C1046" i="2"/>
  <c r="D1046" i="2"/>
  <c r="E1046" i="2"/>
  <c r="F1046" i="2"/>
  <c r="B1047" i="2"/>
  <c r="C1047" i="2"/>
  <c r="D1047" i="2"/>
  <c r="E1047" i="2"/>
  <c r="F1047" i="2"/>
  <c r="B1048" i="2"/>
  <c r="C1048" i="2"/>
  <c r="D1048" i="2"/>
  <c r="E1048" i="2"/>
  <c r="F1048" i="2"/>
  <c r="B1049" i="2"/>
  <c r="C1049" i="2"/>
  <c r="D1049" i="2"/>
  <c r="E1049" i="2"/>
  <c r="F1049" i="2"/>
  <c r="B1050" i="2"/>
  <c r="C1050" i="2"/>
  <c r="D1050" i="2"/>
  <c r="E1050" i="2"/>
  <c r="F1050" i="2"/>
  <c r="B1051" i="2"/>
  <c r="C1051" i="2"/>
  <c r="D1051" i="2"/>
  <c r="E1051" i="2"/>
  <c r="F1051" i="2"/>
  <c r="B1052" i="2"/>
  <c r="C1052" i="2"/>
  <c r="D1052" i="2"/>
  <c r="E1052" i="2"/>
  <c r="F1052" i="2"/>
  <c r="B1053" i="2"/>
  <c r="C1053" i="2"/>
  <c r="D1053" i="2"/>
  <c r="E1053" i="2"/>
  <c r="F1053" i="2"/>
  <c r="B1054" i="2"/>
  <c r="C1054" i="2"/>
  <c r="D1054" i="2"/>
  <c r="E1054" i="2"/>
  <c r="F1054" i="2"/>
  <c r="B1055" i="2"/>
  <c r="C1055" i="2"/>
  <c r="D1055" i="2"/>
  <c r="E1055" i="2"/>
  <c r="F1055" i="2"/>
  <c r="B1056" i="2"/>
  <c r="C1056" i="2"/>
  <c r="D1056" i="2"/>
  <c r="E1056" i="2"/>
  <c r="F1056" i="2"/>
  <c r="B1057" i="2"/>
  <c r="C1057" i="2"/>
  <c r="D1057" i="2"/>
  <c r="E1057" i="2"/>
  <c r="F1057" i="2"/>
  <c r="B1058" i="2"/>
  <c r="C1058" i="2"/>
  <c r="D1058" i="2"/>
  <c r="E1058" i="2"/>
  <c r="F1058" i="2"/>
  <c r="B1059" i="2"/>
  <c r="C1059" i="2"/>
  <c r="D1059" i="2"/>
  <c r="E1059" i="2"/>
  <c r="F1059" i="2"/>
  <c r="B1060" i="2"/>
  <c r="C1060" i="2"/>
  <c r="D1060" i="2"/>
  <c r="E1060" i="2"/>
  <c r="F1060" i="2"/>
  <c r="B1061" i="2"/>
  <c r="C1061" i="2"/>
  <c r="D1061" i="2"/>
  <c r="E1061" i="2"/>
  <c r="F1061" i="2"/>
  <c r="B1062" i="2"/>
  <c r="C1062" i="2"/>
  <c r="D1062" i="2"/>
  <c r="E1062" i="2"/>
  <c r="F1062" i="2"/>
  <c r="B1063" i="2"/>
  <c r="C1063" i="2"/>
  <c r="D1063" i="2"/>
  <c r="E1063" i="2"/>
  <c r="F1063" i="2"/>
  <c r="B1064" i="2"/>
  <c r="C1064" i="2"/>
  <c r="D1064" i="2"/>
  <c r="E1064" i="2"/>
  <c r="F1064" i="2"/>
  <c r="B1065" i="2"/>
  <c r="C1065" i="2"/>
  <c r="D1065" i="2"/>
  <c r="E1065" i="2"/>
  <c r="F1065" i="2"/>
  <c r="B1066" i="2"/>
  <c r="C1066" i="2"/>
  <c r="D1066" i="2"/>
  <c r="E1066" i="2"/>
  <c r="F1066" i="2"/>
  <c r="B1067" i="2"/>
  <c r="C1067" i="2"/>
  <c r="D1067" i="2"/>
  <c r="E1067" i="2"/>
  <c r="F1067" i="2"/>
  <c r="B1068" i="2"/>
  <c r="C1068" i="2"/>
  <c r="D1068" i="2"/>
  <c r="E1068" i="2"/>
  <c r="F1068" i="2"/>
  <c r="B1069" i="2"/>
  <c r="C1069" i="2"/>
  <c r="D1069" i="2"/>
  <c r="E1069" i="2"/>
  <c r="F1069" i="2"/>
  <c r="B1070" i="2"/>
  <c r="C1070" i="2"/>
  <c r="D1070" i="2"/>
  <c r="E1070" i="2"/>
  <c r="F1070" i="2"/>
  <c r="B1071" i="2"/>
  <c r="C1071" i="2"/>
  <c r="D1071" i="2"/>
  <c r="E1071" i="2"/>
  <c r="F1071" i="2"/>
  <c r="B1072" i="2"/>
  <c r="C1072" i="2"/>
  <c r="D1072" i="2"/>
  <c r="E1072" i="2"/>
  <c r="F1072" i="2"/>
  <c r="B1073" i="2"/>
  <c r="C1073" i="2"/>
  <c r="D1073" i="2"/>
  <c r="E1073" i="2"/>
  <c r="F1073" i="2"/>
  <c r="B1074" i="2"/>
  <c r="C1074" i="2"/>
  <c r="D1074" i="2"/>
  <c r="E1074" i="2"/>
  <c r="F1074" i="2"/>
  <c r="B1075" i="2"/>
  <c r="C1075" i="2"/>
  <c r="D1075" i="2"/>
  <c r="E1075" i="2"/>
  <c r="F1075" i="2"/>
  <c r="B1076" i="2"/>
  <c r="C1076" i="2"/>
  <c r="D1076" i="2"/>
  <c r="E1076" i="2"/>
  <c r="F1076" i="2"/>
  <c r="B1077" i="2"/>
  <c r="C1077" i="2"/>
  <c r="D1077" i="2"/>
  <c r="E1077" i="2"/>
  <c r="F1077" i="2"/>
  <c r="B1078" i="2"/>
  <c r="C1078" i="2"/>
  <c r="D1078" i="2"/>
  <c r="E1078" i="2"/>
  <c r="F1078" i="2"/>
  <c r="B1079" i="2"/>
  <c r="C1079" i="2"/>
  <c r="D1079" i="2"/>
  <c r="E1079" i="2"/>
  <c r="F1079" i="2"/>
  <c r="B1080" i="2"/>
  <c r="C1080" i="2"/>
  <c r="D1080" i="2"/>
  <c r="E1080" i="2"/>
  <c r="F1080" i="2"/>
  <c r="B1081" i="2"/>
  <c r="C1081" i="2"/>
  <c r="D1081" i="2"/>
  <c r="E1081" i="2"/>
  <c r="F1081" i="2"/>
  <c r="B1082" i="2"/>
  <c r="C1082" i="2"/>
  <c r="D1082" i="2"/>
  <c r="E1082" i="2"/>
  <c r="F1082" i="2"/>
  <c r="B1083" i="2"/>
  <c r="C1083" i="2"/>
  <c r="D1083" i="2"/>
  <c r="E1083" i="2"/>
  <c r="F1083" i="2"/>
  <c r="B1084" i="2"/>
  <c r="C1084" i="2"/>
  <c r="D1084" i="2"/>
  <c r="E1084" i="2"/>
  <c r="F1084" i="2"/>
  <c r="B1085" i="2"/>
  <c r="C1085" i="2"/>
  <c r="D1085" i="2"/>
  <c r="E1085" i="2"/>
  <c r="F1085" i="2"/>
  <c r="B1086" i="2"/>
  <c r="C1086" i="2"/>
  <c r="D1086" i="2"/>
  <c r="E1086" i="2"/>
  <c r="F1086" i="2"/>
  <c r="B1087" i="2"/>
  <c r="C1087" i="2"/>
  <c r="D1087" i="2"/>
  <c r="E1087" i="2"/>
  <c r="F1087" i="2"/>
  <c r="B1088" i="2"/>
  <c r="C1088" i="2"/>
  <c r="D1088" i="2"/>
  <c r="E1088" i="2"/>
  <c r="F1088" i="2"/>
  <c r="B1089" i="2"/>
  <c r="C1089" i="2"/>
  <c r="D1089" i="2"/>
  <c r="E1089" i="2"/>
  <c r="F1089" i="2"/>
  <c r="B1090" i="2"/>
  <c r="C1090" i="2"/>
  <c r="D1090" i="2"/>
  <c r="E1090" i="2"/>
  <c r="F1090" i="2"/>
  <c r="B1091" i="2"/>
  <c r="C1091" i="2"/>
  <c r="D1091" i="2"/>
  <c r="E1091" i="2"/>
  <c r="F1091" i="2"/>
  <c r="B1092" i="2"/>
  <c r="C1092" i="2"/>
  <c r="D1092" i="2"/>
  <c r="E1092" i="2"/>
  <c r="F1092" i="2"/>
  <c r="B1093" i="2"/>
  <c r="C1093" i="2"/>
  <c r="D1093" i="2"/>
  <c r="E1093" i="2"/>
  <c r="F1093" i="2"/>
  <c r="B1094" i="2"/>
  <c r="C1094" i="2"/>
  <c r="D1094" i="2"/>
  <c r="E1094" i="2"/>
  <c r="F1094" i="2"/>
  <c r="B1095" i="2"/>
  <c r="C1095" i="2"/>
  <c r="D1095" i="2"/>
  <c r="E1095" i="2"/>
  <c r="F1095" i="2"/>
  <c r="B1096" i="2"/>
  <c r="C1096" i="2"/>
  <c r="D1096" i="2"/>
  <c r="E1096" i="2"/>
  <c r="F1096" i="2"/>
  <c r="B1097" i="2"/>
  <c r="C1097" i="2"/>
  <c r="D1097" i="2"/>
  <c r="E1097" i="2"/>
  <c r="F1097" i="2"/>
  <c r="B1098" i="2"/>
  <c r="C1098" i="2"/>
  <c r="D1098" i="2"/>
  <c r="E1098" i="2"/>
  <c r="F1098" i="2"/>
  <c r="B1099" i="2"/>
  <c r="C1099" i="2"/>
  <c r="D1099" i="2"/>
  <c r="E1099" i="2"/>
  <c r="F1099" i="2"/>
  <c r="B1100" i="2"/>
  <c r="C1100" i="2"/>
  <c r="D1100" i="2"/>
  <c r="E1100" i="2"/>
  <c r="F1100" i="2"/>
  <c r="B1101" i="2"/>
  <c r="C1101" i="2"/>
  <c r="D1101" i="2"/>
  <c r="E1101" i="2"/>
  <c r="F1101" i="2"/>
  <c r="B1102" i="2"/>
  <c r="C1102" i="2"/>
  <c r="D1102" i="2"/>
  <c r="E1102" i="2"/>
  <c r="F1102" i="2"/>
  <c r="B1103" i="2"/>
  <c r="C1103" i="2"/>
  <c r="D1103" i="2"/>
  <c r="E1103" i="2"/>
  <c r="F1103" i="2"/>
  <c r="B1104" i="2"/>
  <c r="C1104" i="2"/>
  <c r="D1104" i="2"/>
  <c r="E1104" i="2"/>
  <c r="F1104" i="2"/>
  <c r="B1105" i="2"/>
  <c r="C1105" i="2"/>
  <c r="D1105" i="2"/>
  <c r="E1105" i="2"/>
  <c r="F1105" i="2"/>
  <c r="B1106" i="2"/>
  <c r="C1106" i="2"/>
  <c r="D1106" i="2"/>
  <c r="E1106" i="2"/>
  <c r="F1106" i="2"/>
  <c r="B1107" i="2"/>
  <c r="C1107" i="2"/>
  <c r="D1107" i="2"/>
  <c r="E1107" i="2"/>
  <c r="F1107" i="2"/>
  <c r="B1108" i="2"/>
  <c r="C1108" i="2"/>
  <c r="D1108" i="2"/>
  <c r="E1108" i="2"/>
  <c r="F1108" i="2"/>
  <c r="B1109" i="2"/>
  <c r="C1109" i="2"/>
  <c r="D1109" i="2"/>
  <c r="E1109" i="2"/>
  <c r="F1109" i="2"/>
  <c r="B1110" i="2"/>
  <c r="C1110" i="2"/>
  <c r="D1110" i="2"/>
  <c r="E1110" i="2"/>
  <c r="F1110" i="2"/>
  <c r="B1111" i="2"/>
  <c r="C1111" i="2"/>
  <c r="D1111" i="2"/>
  <c r="E1111" i="2"/>
  <c r="F1111" i="2"/>
  <c r="B1112" i="2"/>
  <c r="C1112" i="2"/>
  <c r="D1112" i="2"/>
  <c r="E1112" i="2"/>
  <c r="F1112" i="2"/>
  <c r="B1113" i="2"/>
  <c r="C1113" i="2"/>
  <c r="D1113" i="2"/>
  <c r="E1113" i="2"/>
  <c r="F1113" i="2"/>
  <c r="B1114" i="2"/>
  <c r="C1114" i="2"/>
  <c r="D1114" i="2"/>
  <c r="E1114" i="2"/>
  <c r="F1114" i="2"/>
  <c r="B1115" i="2"/>
  <c r="C1115" i="2"/>
  <c r="D1115" i="2"/>
  <c r="E1115" i="2"/>
  <c r="F1115" i="2"/>
  <c r="B1116" i="2"/>
  <c r="C1116" i="2"/>
  <c r="D1116" i="2"/>
  <c r="E1116" i="2"/>
  <c r="F1116" i="2"/>
  <c r="B1117" i="2"/>
  <c r="C1117" i="2"/>
  <c r="D1117" i="2"/>
  <c r="E1117" i="2"/>
  <c r="F1117" i="2"/>
  <c r="B1118" i="2"/>
  <c r="C1118" i="2"/>
  <c r="D1118" i="2"/>
  <c r="E1118" i="2"/>
  <c r="F1118" i="2"/>
  <c r="B1119" i="2"/>
  <c r="C1119" i="2"/>
  <c r="D1119" i="2"/>
  <c r="E1119" i="2"/>
  <c r="F1119" i="2"/>
  <c r="B1120" i="2"/>
  <c r="C1120" i="2"/>
  <c r="D1120" i="2"/>
  <c r="E1120" i="2"/>
  <c r="F1120" i="2"/>
  <c r="B1121" i="2"/>
  <c r="C1121" i="2"/>
  <c r="D1121" i="2"/>
  <c r="E1121" i="2"/>
  <c r="F1121" i="2"/>
  <c r="B1122" i="2"/>
  <c r="C1122" i="2"/>
  <c r="D1122" i="2"/>
  <c r="E1122" i="2"/>
  <c r="F1122" i="2"/>
  <c r="B1123" i="2"/>
  <c r="C1123" i="2"/>
  <c r="D1123" i="2"/>
  <c r="E1123" i="2"/>
  <c r="F1123" i="2"/>
  <c r="B1124" i="2"/>
  <c r="C1124" i="2"/>
  <c r="D1124" i="2"/>
  <c r="E1124" i="2"/>
  <c r="F1124" i="2"/>
  <c r="B1125" i="2"/>
  <c r="C1125" i="2"/>
  <c r="D1125" i="2"/>
  <c r="E1125" i="2"/>
  <c r="F1125" i="2"/>
  <c r="B1126" i="2"/>
  <c r="C1126" i="2"/>
  <c r="D1126" i="2"/>
  <c r="E1126" i="2"/>
  <c r="F1126" i="2"/>
  <c r="B1127" i="2"/>
  <c r="C1127" i="2"/>
  <c r="D1127" i="2"/>
  <c r="E1127" i="2"/>
  <c r="F1127" i="2"/>
  <c r="B1128" i="2"/>
  <c r="C1128" i="2"/>
  <c r="D1128" i="2"/>
  <c r="E1128" i="2"/>
  <c r="F1128" i="2"/>
  <c r="B1129" i="2"/>
  <c r="C1129" i="2"/>
  <c r="D1129" i="2"/>
  <c r="E1129" i="2"/>
  <c r="F1129" i="2"/>
  <c r="B1130" i="2"/>
  <c r="C1130" i="2"/>
  <c r="D1130" i="2"/>
  <c r="E1130" i="2"/>
  <c r="F1130" i="2"/>
  <c r="B1131" i="2"/>
  <c r="C1131" i="2"/>
  <c r="D1131" i="2"/>
  <c r="E1131" i="2"/>
  <c r="F1131" i="2"/>
  <c r="B1132" i="2"/>
  <c r="C1132" i="2"/>
  <c r="D1132" i="2"/>
  <c r="E1132" i="2"/>
  <c r="F1132" i="2"/>
  <c r="B1133" i="2"/>
  <c r="C1133" i="2"/>
  <c r="D1133" i="2"/>
  <c r="E1133" i="2"/>
  <c r="F1133" i="2"/>
  <c r="B1134" i="2"/>
  <c r="C1134" i="2"/>
  <c r="D1134" i="2"/>
  <c r="E1134" i="2"/>
  <c r="F1134" i="2"/>
  <c r="B1135" i="2"/>
  <c r="C1135" i="2"/>
  <c r="D1135" i="2"/>
  <c r="E1135" i="2"/>
  <c r="F1135" i="2"/>
  <c r="B1136" i="2"/>
  <c r="C1136" i="2"/>
  <c r="D1136" i="2"/>
  <c r="E1136" i="2"/>
  <c r="F1136" i="2"/>
  <c r="B1137" i="2"/>
  <c r="C1137" i="2"/>
  <c r="D1137" i="2"/>
  <c r="E1137" i="2"/>
  <c r="F1137" i="2"/>
  <c r="B1138" i="2"/>
  <c r="C1138" i="2"/>
  <c r="D1138" i="2"/>
  <c r="E1138" i="2"/>
  <c r="F1138" i="2"/>
  <c r="B1139" i="2"/>
  <c r="C1139" i="2"/>
  <c r="D1139" i="2"/>
  <c r="E1139" i="2"/>
  <c r="F1139" i="2"/>
  <c r="B1140" i="2"/>
  <c r="C1140" i="2"/>
  <c r="D1140" i="2"/>
  <c r="E1140" i="2"/>
  <c r="F1140" i="2"/>
  <c r="B1141" i="2"/>
  <c r="C1141" i="2"/>
  <c r="D1141" i="2"/>
  <c r="E1141" i="2"/>
  <c r="F1141" i="2"/>
  <c r="B1142" i="2"/>
  <c r="C1142" i="2"/>
  <c r="D1142" i="2"/>
  <c r="E1142" i="2"/>
  <c r="F1142" i="2"/>
  <c r="B1143" i="2"/>
  <c r="C1143" i="2"/>
  <c r="D1143" i="2"/>
  <c r="E1143" i="2"/>
  <c r="F1143" i="2"/>
  <c r="B1144" i="2"/>
  <c r="C1144" i="2"/>
  <c r="D1144" i="2"/>
  <c r="E1144" i="2"/>
  <c r="F1144" i="2"/>
  <c r="B1145" i="2"/>
  <c r="C1145" i="2"/>
  <c r="D1145" i="2"/>
  <c r="E1145" i="2"/>
  <c r="F1145" i="2"/>
  <c r="B1146" i="2"/>
  <c r="C1146" i="2"/>
  <c r="D1146" i="2"/>
  <c r="E1146" i="2"/>
  <c r="F1146" i="2"/>
  <c r="B1147" i="2"/>
  <c r="C1147" i="2"/>
  <c r="D1147" i="2"/>
  <c r="E1147" i="2"/>
  <c r="F1147" i="2"/>
  <c r="B1148" i="2"/>
  <c r="C1148" i="2"/>
  <c r="D1148" i="2"/>
  <c r="E1148" i="2"/>
  <c r="F1148" i="2"/>
  <c r="B1149" i="2"/>
  <c r="C1149" i="2"/>
  <c r="D1149" i="2"/>
  <c r="E1149" i="2"/>
  <c r="F1149" i="2"/>
  <c r="B1150" i="2"/>
  <c r="C1150" i="2"/>
  <c r="D1150" i="2"/>
  <c r="E1150" i="2"/>
  <c r="F1150" i="2"/>
  <c r="B1151" i="2"/>
  <c r="C1151" i="2"/>
  <c r="D1151" i="2"/>
  <c r="E1151" i="2"/>
  <c r="F1151" i="2"/>
  <c r="B1152" i="2"/>
  <c r="C1152" i="2"/>
  <c r="D1152" i="2"/>
  <c r="E1152" i="2"/>
  <c r="F1152" i="2"/>
  <c r="B1153" i="2"/>
  <c r="C1153" i="2"/>
  <c r="D1153" i="2"/>
  <c r="E1153" i="2"/>
  <c r="F1153" i="2"/>
  <c r="B1154" i="2"/>
  <c r="C1154" i="2"/>
  <c r="D1154" i="2"/>
  <c r="E1154" i="2"/>
  <c r="F1154" i="2"/>
  <c r="B1155" i="2"/>
  <c r="C1155" i="2"/>
  <c r="D1155" i="2"/>
  <c r="E1155" i="2"/>
  <c r="F1155" i="2"/>
  <c r="B1156" i="2"/>
  <c r="C1156" i="2"/>
  <c r="D1156" i="2"/>
  <c r="E1156" i="2"/>
  <c r="F1156" i="2"/>
  <c r="B1157" i="2"/>
  <c r="C1157" i="2"/>
  <c r="D1157" i="2"/>
  <c r="E1157" i="2"/>
  <c r="F1157" i="2"/>
  <c r="B1158" i="2"/>
  <c r="C1158" i="2"/>
  <c r="D1158" i="2"/>
  <c r="E1158" i="2"/>
  <c r="F1158" i="2"/>
  <c r="B1159" i="2"/>
  <c r="C1159" i="2"/>
  <c r="D1159" i="2"/>
  <c r="E1159" i="2"/>
  <c r="F1159" i="2"/>
  <c r="B1160" i="2"/>
  <c r="C1160" i="2"/>
  <c r="D1160" i="2"/>
  <c r="E1160" i="2"/>
  <c r="F1160" i="2"/>
  <c r="B1161" i="2"/>
  <c r="C1161" i="2"/>
  <c r="D1161" i="2"/>
  <c r="E1161" i="2"/>
  <c r="F1161" i="2"/>
  <c r="B1162" i="2"/>
  <c r="C1162" i="2"/>
  <c r="D1162" i="2"/>
  <c r="E1162" i="2"/>
  <c r="F1162" i="2"/>
  <c r="B1163" i="2"/>
  <c r="C1163" i="2"/>
  <c r="D1163" i="2"/>
  <c r="E1163" i="2"/>
  <c r="F1163" i="2"/>
  <c r="B1164" i="2"/>
  <c r="C1164" i="2"/>
  <c r="D1164" i="2"/>
  <c r="E1164" i="2"/>
  <c r="F1164" i="2"/>
  <c r="B1165" i="2"/>
  <c r="C1165" i="2"/>
  <c r="D1165" i="2"/>
  <c r="E1165" i="2"/>
  <c r="F1165" i="2"/>
  <c r="B1166" i="2"/>
  <c r="C1166" i="2"/>
  <c r="D1166" i="2"/>
  <c r="E1166" i="2"/>
  <c r="F1166" i="2"/>
  <c r="B1167" i="2"/>
  <c r="C1167" i="2"/>
  <c r="D1167" i="2"/>
  <c r="E1167" i="2"/>
  <c r="F1167" i="2"/>
  <c r="B1168" i="2"/>
  <c r="C1168" i="2"/>
  <c r="D1168" i="2"/>
  <c r="E1168" i="2"/>
  <c r="F1168" i="2"/>
  <c r="B1169" i="2"/>
  <c r="C1169" i="2"/>
  <c r="D1169" i="2"/>
  <c r="E1169" i="2"/>
  <c r="F1169" i="2"/>
  <c r="B1170" i="2"/>
  <c r="C1170" i="2"/>
  <c r="D1170" i="2"/>
  <c r="E1170" i="2"/>
  <c r="F1170" i="2"/>
  <c r="B1171" i="2"/>
  <c r="C1171" i="2"/>
  <c r="D1171" i="2"/>
  <c r="E1171" i="2"/>
  <c r="F1171" i="2"/>
  <c r="B1172" i="2"/>
  <c r="C1172" i="2"/>
  <c r="D1172" i="2"/>
  <c r="E1172" i="2"/>
  <c r="F1172" i="2"/>
  <c r="B1173" i="2"/>
  <c r="C1173" i="2"/>
  <c r="D1173" i="2"/>
  <c r="E1173" i="2"/>
  <c r="F1173" i="2"/>
  <c r="B1174" i="2"/>
  <c r="C1174" i="2"/>
  <c r="D1174" i="2"/>
  <c r="E1174" i="2"/>
  <c r="F1174" i="2"/>
  <c r="B1175" i="2"/>
  <c r="C1175" i="2"/>
  <c r="D1175" i="2"/>
  <c r="E1175" i="2"/>
  <c r="F1175" i="2"/>
  <c r="B1176" i="2"/>
  <c r="C1176" i="2"/>
  <c r="D1176" i="2"/>
  <c r="E1176" i="2"/>
  <c r="F1176" i="2"/>
  <c r="B1177" i="2"/>
  <c r="C1177" i="2"/>
  <c r="D1177" i="2"/>
  <c r="E1177" i="2"/>
  <c r="F1177" i="2"/>
  <c r="B1178" i="2"/>
  <c r="C1178" i="2"/>
  <c r="D1178" i="2"/>
  <c r="E1178" i="2"/>
  <c r="F1178" i="2"/>
  <c r="B1179" i="2"/>
  <c r="C1179" i="2"/>
  <c r="D1179" i="2"/>
  <c r="E1179" i="2"/>
  <c r="F1179" i="2"/>
  <c r="B1180" i="2"/>
  <c r="C1180" i="2"/>
  <c r="D1180" i="2"/>
  <c r="E1180" i="2"/>
  <c r="F1180" i="2"/>
  <c r="B1181" i="2"/>
  <c r="C1181" i="2"/>
  <c r="D1181" i="2"/>
  <c r="E1181" i="2"/>
  <c r="F1181" i="2"/>
  <c r="B1182" i="2"/>
  <c r="C1182" i="2"/>
  <c r="D1182" i="2"/>
  <c r="E1182" i="2"/>
  <c r="F1182" i="2"/>
  <c r="B1183" i="2"/>
  <c r="C1183" i="2"/>
  <c r="D1183" i="2"/>
  <c r="E1183" i="2"/>
  <c r="F1183" i="2"/>
  <c r="B1184" i="2"/>
  <c r="C1184" i="2"/>
  <c r="D1184" i="2"/>
  <c r="E1184" i="2"/>
  <c r="F1184" i="2"/>
  <c r="B1185" i="2"/>
  <c r="C1185" i="2"/>
  <c r="D1185" i="2"/>
  <c r="E1185" i="2"/>
  <c r="F1185" i="2"/>
  <c r="B1186" i="2"/>
  <c r="C1186" i="2"/>
  <c r="D1186" i="2"/>
  <c r="E1186" i="2"/>
  <c r="F1186" i="2"/>
  <c r="B1187" i="2"/>
  <c r="C1187" i="2"/>
  <c r="D1187" i="2"/>
  <c r="E1187" i="2"/>
  <c r="F1187" i="2"/>
  <c r="B1188" i="2"/>
  <c r="C1188" i="2"/>
  <c r="D1188" i="2"/>
  <c r="E1188" i="2"/>
  <c r="F1188" i="2"/>
  <c r="B1189" i="2"/>
  <c r="C1189" i="2"/>
  <c r="D1189" i="2"/>
  <c r="E1189" i="2"/>
  <c r="F1189" i="2"/>
  <c r="B1190" i="2"/>
  <c r="C1190" i="2"/>
  <c r="D1190" i="2"/>
  <c r="E1190" i="2"/>
  <c r="F1190" i="2"/>
  <c r="N15" i="2"/>
  <c r="A2" i="2" a="1"/>
  <c r="M10" i="2"/>
  <c r="B543" i="2" l="1"/>
  <c r="D543" i="2"/>
  <c r="E543" i="2"/>
  <c r="B544" i="2"/>
  <c r="D544" i="2"/>
  <c r="E544" i="2"/>
  <c r="B545" i="2"/>
  <c r="D545" i="2"/>
  <c r="E545" i="2"/>
  <c r="B546" i="2"/>
  <c r="D546" i="2"/>
  <c r="E546" i="2"/>
  <c r="B547" i="2"/>
  <c r="D547" i="2"/>
  <c r="E547" i="2"/>
  <c r="B548" i="2"/>
  <c r="D548" i="2"/>
  <c r="E548" i="2"/>
  <c r="B549" i="2"/>
  <c r="D549" i="2"/>
  <c r="E549" i="2"/>
  <c r="B550" i="2"/>
  <c r="D550" i="2"/>
  <c r="E550" i="2"/>
  <c r="B551" i="2"/>
  <c r="D551" i="2"/>
  <c r="E551" i="2"/>
  <c r="B552" i="2"/>
  <c r="D552" i="2"/>
  <c r="E552" i="2"/>
  <c r="B553" i="2"/>
  <c r="D553" i="2"/>
  <c r="E553" i="2"/>
  <c r="B554" i="2"/>
  <c r="D554" i="2"/>
  <c r="E554" i="2" s="1"/>
  <c r="B555" i="2"/>
  <c r="D555" i="2"/>
  <c r="E555" i="2"/>
  <c r="B556" i="2"/>
  <c r="D556" i="2"/>
  <c r="E556" i="2" s="1"/>
  <c r="B557" i="2"/>
  <c r="D557" i="2"/>
  <c r="E557" i="2" s="1"/>
  <c r="B558" i="2"/>
  <c r="D558" i="2"/>
  <c r="E558" i="2" s="1"/>
  <c r="B559" i="2"/>
  <c r="D559" i="2"/>
  <c r="E559" i="2" s="1"/>
  <c r="B560" i="2"/>
  <c r="D560" i="2"/>
  <c r="E560" i="2" s="1"/>
  <c r="B561" i="2"/>
  <c r="D561" i="2"/>
  <c r="E561" i="2" s="1"/>
  <c r="B562" i="2"/>
  <c r="D562" i="2"/>
  <c r="E562" i="2" s="1"/>
  <c r="B563" i="2"/>
  <c r="D563" i="2"/>
  <c r="E563" i="2" s="1"/>
  <c r="B564" i="2"/>
  <c r="D564" i="2"/>
  <c r="E564" i="2" s="1"/>
  <c r="B565" i="2"/>
  <c r="D565" i="2"/>
  <c r="E565" i="2"/>
  <c r="B566" i="2"/>
  <c r="D566" i="2"/>
  <c r="E566" i="2" s="1"/>
  <c r="B567" i="2"/>
  <c r="D567" i="2"/>
  <c r="E567" i="2" s="1"/>
  <c r="B568" i="2"/>
  <c r="D568" i="2"/>
  <c r="E568" i="2" s="1"/>
  <c r="B569" i="2"/>
  <c r="D569" i="2"/>
  <c r="E569" i="2" s="1"/>
  <c r="B570" i="2"/>
  <c r="D570" i="2"/>
  <c r="E570" i="2" s="1"/>
  <c r="B571" i="2"/>
  <c r="D571" i="2"/>
  <c r="E571" i="2" s="1"/>
  <c r="B572" i="2"/>
  <c r="D572" i="2"/>
  <c r="E572" i="2"/>
  <c r="B573" i="2"/>
  <c r="D573" i="2"/>
  <c r="E573" i="2" s="1"/>
  <c r="B574" i="2"/>
  <c r="D574" i="2"/>
  <c r="E574" i="2"/>
  <c r="B575" i="2"/>
  <c r="D575" i="2"/>
  <c r="E575" i="2"/>
  <c r="B576" i="2"/>
  <c r="D576" i="2"/>
  <c r="E576" i="2" s="1"/>
  <c r="B577" i="2"/>
  <c r="D577" i="2"/>
  <c r="E577" i="2" s="1"/>
  <c r="B578" i="2"/>
  <c r="D578" i="2"/>
  <c r="E578" i="2" s="1"/>
  <c r="B579" i="2"/>
  <c r="D579" i="2"/>
  <c r="E579" i="2" s="1"/>
  <c r="B580" i="2"/>
  <c r="D580" i="2"/>
  <c r="E580" i="2" s="1"/>
  <c r="B581" i="2"/>
  <c r="D581" i="2"/>
  <c r="E581" i="2" s="1"/>
  <c r="B582" i="2"/>
  <c r="D582" i="2"/>
  <c r="E582" i="2" s="1"/>
  <c r="B583" i="2"/>
  <c r="D583" i="2"/>
  <c r="E583" i="2" s="1"/>
  <c r="B584" i="2"/>
  <c r="D584" i="2"/>
  <c r="E584" i="2" s="1"/>
  <c r="B585" i="2"/>
  <c r="D585" i="2"/>
  <c r="E585" i="2" s="1"/>
  <c r="B586" i="2"/>
  <c r="D586" i="2"/>
  <c r="E586" i="2" s="1"/>
  <c r="B587" i="2"/>
  <c r="D587" i="2"/>
  <c r="E587" i="2" s="1"/>
  <c r="B588" i="2"/>
  <c r="D588" i="2"/>
  <c r="E588" i="2"/>
  <c r="B589" i="2"/>
  <c r="D589" i="2"/>
  <c r="E589" i="2" s="1"/>
  <c r="B590" i="2"/>
  <c r="D590" i="2"/>
  <c r="E590" i="2" s="1"/>
  <c r="B591" i="2"/>
  <c r="D591" i="2"/>
  <c r="E591" i="2" s="1"/>
  <c r="B592" i="2"/>
  <c r="D592" i="2"/>
  <c r="E592" i="2"/>
  <c r="B593" i="2"/>
  <c r="D593" i="2"/>
  <c r="E593" i="2" s="1"/>
  <c r="B594" i="2"/>
  <c r="D594" i="2"/>
  <c r="E594" i="2" s="1"/>
  <c r="B595" i="2"/>
  <c r="D595" i="2"/>
  <c r="E595" i="2" s="1"/>
  <c r="B596" i="2"/>
  <c r="D596" i="2"/>
  <c r="E596" i="2" s="1"/>
  <c r="B597" i="2"/>
  <c r="D597" i="2"/>
  <c r="E597" i="2" s="1"/>
  <c r="B598" i="2"/>
  <c r="D598" i="2"/>
  <c r="E598" i="2" s="1"/>
  <c r="B599" i="2"/>
  <c r="D599" i="2"/>
  <c r="E599" i="2"/>
  <c r="B600" i="2"/>
  <c r="D600" i="2"/>
  <c r="E600" i="2" s="1"/>
  <c r="B601" i="2"/>
  <c r="D601" i="2"/>
  <c r="E601" i="2" s="1"/>
  <c r="B602" i="2"/>
  <c r="D602" i="2"/>
  <c r="E602" i="2" s="1"/>
  <c r="B603" i="2"/>
  <c r="D603" i="2"/>
  <c r="E603" i="2" s="1"/>
  <c r="B604" i="2"/>
  <c r="D604" i="2"/>
  <c r="E604" i="2" s="1"/>
  <c r="B605" i="2"/>
  <c r="D605" i="2"/>
  <c r="E605" i="2" s="1"/>
  <c r="B606" i="2"/>
  <c r="D606" i="2"/>
  <c r="E606" i="2" s="1"/>
  <c r="B607" i="2"/>
  <c r="D607" i="2"/>
  <c r="E607" i="2" s="1"/>
  <c r="B608" i="2"/>
  <c r="D608" i="2"/>
  <c r="E608" i="2" s="1"/>
  <c r="B609" i="2"/>
  <c r="D609" i="2"/>
  <c r="E609" i="2" s="1"/>
  <c r="B610" i="2"/>
  <c r="D610" i="2"/>
  <c r="E610" i="2" s="1"/>
  <c r="B611" i="2"/>
  <c r="D611" i="2"/>
  <c r="E611" i="2" s="1"/>
  <c r="B612" i="2"/>
  <c r="D612" i="2"/>
  <c r="E612" i="2" s="1"/>
  <c r="B613" i="2"/>
  <c r="D613" i="2"/>
  <c r="E613" i="2" s="1"/>
  <c r="B614" i="2"/>
  <c r="D614" i="2"/>
  <c r="E614" i="2" s="1"/>
  <c r="B615" i="2"/>
  <c r="D615" i="2"/>
  <c r="E615" i="2" s="1"/>
  <c r="B616" i="2"/>
  <c r="D616" i="2"/>
  <c r="E616" i="2"/>
  <c r="B617" i="2"/>
  <c r="D617" i="2"/>
  <c r="E617" i="2" s="1"/>
  <c r="B618" i="2"/>
  <c r="D618" i="2"/>
  <c r="E618" i="2" s="1"/>
  <c r="B619" i="2"/>
  <c r="D619" i="2"/>
  <c r="E619" i="2" s="1"/>
  <c r="B620" i="2"/>
  <c r="D620" i="2"/>
  <c r="E620" i="2" s="1"/>
  <c r="B621" i="2"/>
  <c r="D621" i="2"/>
  <c r="E621" i="2" s="1"/>
  <c r="B622" i="2"/>
  <c r="D622" i="2"/>
  <c r="E622" i="2" s="1"/>
  <c r="B623" i="2"/>
  <c r="D623" i="2"/>
  <c r="E623" i="2" s="1"/>
  <c r="B624" i="2"/>
  <c r="D624" i="2"/>
  <c r="E624" i="2" s="1"/>
  <c r="B625" i="2"/>
  <c r="D625" i="2"/>
  <c r="E625" i="2" s="1"/>
  <c r="B626" i="2"/>
  <c r="D626" i="2"/>
  <c r="E626" i="2" s="1"/>
  <c r="B627" i="2"/>
  <c r="D627" i="2"/>
  <c r="E627" i="2" s="1"/>
  <c r="B628" i="2"/>
  <c r="D628" i="2"/>
  <c r="E628" i="2" s="1"/>
  <c r="B629" i="2"/>
  <c r="D629" i="2"/>
  <c r="E629" i="2" s="1"/>
  <c r="B630" i="2"/>
  <c r="D630" i="2"/>
  <c r="E630" i="2" s="1"/>
  <c r="B631" i="2"/>
  <c r="D631" i="2"/>
  <c r="E631" i="2" s="1"/>
  <c r="B632" i="2"/>
  <c r="D632" i="2"/>
  <c r="E632" i="2" s="1"/>
  <c r="B633" i="2"/>
  <c r="D633" i="2"/>
  <c r="E633" i="2"/>
  <c r="B634" i="2"/>
  <c r="D634" i="2"/>
  <c r="E634" i="2"/>
  <c r="B635" i="2"/>
  <c r="D635" i="2"/>
  <c r="E635" i="2"/>
  <c r="B636" i="2"/>
  <c r="D636" i="2"/>
  <c r="E636" i="2" s="1"/>
  <c r="B637" i="2"/>
  <c r="D637" i="2"/>
  <c r="E637" i="2" s="1"/>
  <c r="B638" i="2"/>
  <c r="D638" i="2"/>
  <c r="E638" i="2" s="1"/>
  <c r="B639" i="2"/>
  <c r="D639" i="2"/>
  <c r="E639" i="2" s="1"/>
  <c r="B640" i="2"/>
  <c r="D640" i="2"/>
  <c r="E640" i="2" s="1"/>
  <c r="B641" i="2"/>
  <c r="D641" i="2"/>
  <c r="E641" i="2" s="1"/>
  <c r="B642" i="2"/>
  <c r="D642" i="2"/>
  <c r="E642" i="2" s="1"/>
  <c r="B643" i="2"/>
  <c r="D643" i="2"/>
  <c r="E643" i="2" s="1"/>
  <c r="B644" i="2"/>
  <c r="D644" i="2"/>
  <c r="E644" i="2" s="1"/>
  <c r="B645" i="2"/>
  <c r="D645" i="2"/>
  <c r="E645" i="2" s="1"/>
  <c r="B646" i="2"/>
  <c r="D646" i="2"/>
  <c r="E646" i="2" s="1"/>
  <c r="B647" i="2"/>
  <c r="D647" i="2"/>
  <c r="E647" i="2" s="1"/>
  <c r="B648" i="2"/>
  <c r="D648" i="2"/>
  <c r="E648" i="2" s="1"/>
  <c r="B649" i="2"/>
  <c r="D649" i="2"/>
  <c r="E649" i="2" s="1"/>
  <c r="B650" i="2"/>
  <c r="D650" i="2"/>
  <c r="E650" i="2" s="1"/>
  <c r="B651" i="2"/>
  <c r="D651" i="2"/>
  <c r="E651" i="2" s="1"/>
  <c r="B652" i="2"/>
  <c r="D652" i="2"/>
  <c r="E652" i="2" s="1"/>
  <c r="B653" i="2"/>
  <c r="D653" i="2"/>
  <c r="E653" i="2" s="1"/>
  <c r="B654" i="2"/>
  <c r="D654" i="2"/>
  <c r="E654" i="2" s="1"/>
  <c r="B655" i="2"/>
  <c r="D655" i="2"/>
  <c r="E655" i="2" s="1"/>
  <c r="B656" i="2"/>
  <c r="D656" i="2"/>
  <c r="E656" i="2" s="1"/>
  <c r="B657" i="2"/>
  <c r="D657" i="2"/>
  <c r="E657" i="2" s="1"/>
  <c r="B658" i="2"/>
  <c r="D658" i="2"/>
  <c r="E658" i="2" s="1"/>
  <c r="B659" i="2"/>
  <c r="D659" i="2"/>
  <c r="E659" i="2" s="1"/>
  <c r="B660" i="2"/>
  <c r="D660" i="2"/>
  <c r="E660" i="2" s="1"/>
  <c r="B661" i="2"/>
  <c r="D661" i="2"/>
  <c r="E661" i="2" s="1"/>
  <c r="B662" i="2"/>
  <c r="D662" i="2"/>
  <c r="E662" i="2" s="1"/>
  <c r="B663" i="2"/>
  <c r="D663" i="2"/>
  <c r="E663" i="2" s="1"/>
  <c r="B664" i="2"/>
  <c r="D664" i="2"/>
  <c r="E664" i="2" s="1"/>
  <c r="B665" i="2"/>
  <c r="D665" i="2"/>
  <c r="E665" i="2" s="1"/>
  <c r="B666" i="2"/>
  <c r="D666" i="2"/>
  <c r="E666" i="2" s="1"/>
  <c r="B667" i="2"/>
  <c r="D667" i="2"/>
  <c r="E667" i="2" s="1"/>
  <c r="B668" i="2"/>
  <c r="D668" i="2"/>
  <c r="E668" i="2" s="1"/>
  <c r="B669" i="2"/>
  <c r="D669" i="2"/>
  <c r="E669" i="2" s="1"/>
  <c r="B670" i="2"/>
  <c r="D670" i="2"/>
  <c r="E670" i="2" s="1"/>
  <c r="B671" i="2"/>
  <c r="D671" i="2"/>
  <c r="E671" i="2" s="1"/>
  <c r="B672" i="2"/>
  <c r="D672" i="2"/>
  <c r="E672" i="2" s="1"/>
  <c r="B673" i="2"/>
  <c r="D673" i="2"/>
  <c r="E673" i="2" s="1"/>
  <c r="B674" i="2"/>
  <c r="D674" i="2"/>
  <c r="E674" i="2" s="1"/>
  <c r="B675" i="2"/>
  <c r="D675" i="2"/>
  <c r="E675" i="2" s="1"/>
  <c r="B676" i="2"/>
  <c r="D676" i="2"/>
  <c r="E676" i="2" s="1"/>
  <c r="B677" i="2"/>
  <c r="D677" i="2"/>
  <c r="E677" i="2" s="1"/>
  <c r="B678" i="2"/>
  <c r="D678" i="2"/>
  <c r="E678" i="2" s="1"/>
  <c r="B679" i="2"/>
  <c r="D679" i="2"/>
  <c r="E679" i="2" s="1"/>
  <c r="B680" i="2"/>
  <c r="D680" i="2"/>
  <c r="E680" i="2" s="1"/>
  <c r="B681" i="2"/>
  <c r="D681" i="2"/>
  <c r="E681" i="2" s="1"/>
  <c r="B682" i="2"/>
  <c r="D682" i="2"/>
  <c r="E682" i="2" s="1"/>
  <c r="B683" i="2"/>
  <c r="D683" i="2"/>
  <c r="E683" i="2" s="1"/>
  <c r="B684" i="2"/>
  <c r="D684" i="2"/>
  <c r="E684" i="2" s="1"/>
  <c r="B685" i="2"/>
  <c r="D685" i="2"/>
  <c r="E685" i="2" s="1"/>
  <c r="B686" i="2"/>
  <c r="D686" i="2"/>
  <c r="E686" i="2" s="1"/>
  <c r="B687" i="2"/>
  <c r="D687" i="2"/>
  <c r="E687" i="2" s="1"/>
  <c r="B688" i="2"/>
  <c r="D688" i="2"/>
  <c r="E688" i="2" s="1"/>
  <c r="B689" i="2"/>
  <c r="D689" i="2"/>
  <c r="E689" i="2" s="1"/>
  <c r="B690" i="2"/>
  <c r="D690" i="2"/>
  <c r="E690" i="2" s="1"/>
  <c r="B691" i="2"/>
  <c r="D691" i="2"/>
  <c r="E691" i="2" s="1"/>
  <c r="B692" i="2"/>
  <c r="D692" i="2"/>
  <c r="E692" i="2" s="1"/>
  <c r="B693" i="2"/>
  <c r="D693" i="2"/>
  <c r="E693" i="2" s="1"/>
  <c r="B694" i="2"/>
  <c r="D694" i="2"/>
  <c r="E694" i="2" s="1"/>
  <c r="B695" i="2"/>
  <c r="D695" i="2"/>
  <c r="E695" i="2" s="1"/>
  <c r="B696" i="2"/>
  <c r="D696" i="2"/>
  <c r="E696" i="2" s="1"/>
  <c r="B697" i="2"/>
  <c r="D697" i="2"/>
  <c r="E697" i="2" s="1"/>
  <c r="B698" i="2"/>
  <c r="D698" i="2"/>
  <c r="E698" i="2" s="1"/>
  <c r="B699" i="2"/>
  <c r="D699" i="2"/>
  <c r="E699" i="2" s="1"/>
  <c r="B700" i="2"/>
  <c r="D700" i="2"/>
  <c r="E700" i="2" s="1"/>
  <c r="B701" i="2"/>
  <c r="D701" i="2"/>
  <c r="E701" i="2" s="1"/>
  <c r="B702" i="2"/>
  <c r="D702" i="2"/>
  <c r="E702" i="2" s="1"/>
  <c r="B703" i="2"/>
  <c r="D703" i="2"/>
  <c r="E703" i="2" s="1"/>
  <c r="B704" i="2"/>
  <c r="D704" i="2"/>
  <c r="E704" i="2" s="1"/>
  <c r="B705" i="2"/>
  <c r="D705" i="2"/>
  <c r="E705" i="2" s="1"/>
  <c r="B706" i="2"/>
  <c r="D706" i="2"/>
  <c r="E706" i="2" s="1"/>
  <c r="B707" i="2"/>
  <c r="D707" i="2"/>
  <c r="E707" i="2" s="1"/>
  <c r="B708" i="2"/>
  <c r="D708" i="2"/>
  <c r="E708" i="2" s="1"/>
  <c r="B709" i="2"/>
  <c r="D709" i="2"/>
  <c r="E709" i="2" s="1"/>
  <c r="B710" i="2"/>
  <c r="D710" i="2"/>
  <c r="E710" i="2" s="1"/>
  <c r="B711" i="2"/>
  <c r="D711" i="2"/>
  <c r="E711" i="2" s="1"/>
  <c r="B712" i="2"/>
  <c r="D712" i="2"/>
  <c r="E712" i="2" s="1"/>
  <c r="B713" i="2"/>
  <c r="D713" i="2"/>
  <c r="E713" i="2" s="1"/>
  <c r="B714" i="2"/>
  <c r="D714" i="2"/>
  <c r="E714" i="2" s="1"/>
  <c r="B715" i="2"/>
  <c r="D715" i="2"/>
  <c r="E715" i="2" s="1"/>
  <c r="B716" i="2"/>
  <c r="D716" i="2"/>
  <c r="E716" i="2" s="1"/>
  <c r="B717" i="2"/>
  <c r="D717" i="2"/>
  <c r="E717" i="2" s="1"/>
  <c r="B718" i="2"/>
  <c r="D718" i="2"/>
  <c r="E718" i="2" s="1"/>
  <c r="B719" i="2"/>
  <c r="D719" i="2"/>
  <c r="E719" i="2" s="1"/>
  <c r="B720" i="2"/>
  <c r="D720" i="2"/>
  <c r="E720" i="2" s="1"/>
  <c r="B721" i="2"/>
  <c r="D721" i="2"/>
  <c r="E721" i="2" s="1"/>
  <c r="B722" i="2"/>
  <c r="D722" i="2"/>
  <c r="E722" i="2" s="1"/>
  <c r="B723" i="2"/>
  <c r="D723" i="2"/>
  <c r="E723" i="2" s="1"/>
  <c r="B724" i="2"/>
  <c r="D724" i="2"/>
  <c r="E724" i="2" s="1"/>
  <c r="B725" i="2"/>
  <c r="D725" i="2"/>
  <c r="E725" i="2" s="1"/>
  <c r="B726" i="2"/>
  <c r="D726" i="2"/>
  <c r="E726" i="2"/>
  <c r="B727" i="2"/>
  <c r="D727" i="2"/>
  <c r="E727" i="2" s="1"/>
  <c r="B728" i="2"/>
  <c r="D728" i="2"/>
  <c r="E728" i="2" s="1"/>
  <c r="B729" i="2"/>
  <c r="D729" i="2"/>
  <c r="E729" i="2" s="1"/>
  <c r="B730" i="2"/>
  <c r="D730" i="2"/>
  <c r="E730" i="2" s="1"/>
  <c r="B731" i="2"/>
  <c r="D731" i="2"/>
  <c r="E731" i="2" s="1"/>
  <c r="B732" i="2"/>
  <c r="D732" i="2"/>
  <c r="E732" i="2" s="1"/>
  <c r="B733" i="2"/>
  <c r="D733" i="2"/>
  <c r="E733" i="2" s="1"/>
  <c r="B734" i="2"/>
  <c r="D734" i="2"/>
  <c r="E734" i="2" s="1"/>
  <c r="B735" i="2"/>
  <c r="D735" i="2"/>
  <c r="E735" i="2" s="1"/>
  <c r="B736" i="2"/>
  <c r="D736" i="2"/>
  <c r="E736" i="2" s="1"/>
  <c r="B737" i="2"/>
  <c r="D737" i="2"/>
  <c r="E737" i="2" s="1"/>
  <c r="B738" i="2"/>
  <c r="D738" i="2"/>
  <c r="E738" i="2" s="1"/>
  <c r="B739" i="2"/>
  <c r="D739" i="2"/>
  <c r="E739" i="2" s="1"/>
  <c r="B740" i="2"/>
  <c r="D740" i="2"/>
  <c r="E740" i="2" s="1"/>
  <c r="B741" i="2"/>
  <c r="D741" i="2"/>
  <c r="E741" i="2" s="1"/>
  <c r="B742" i="2"/>
  <c r="D742" i="2"/>
  <c r="E742" i="2" s="1"/>
  <c r="B743" i="2"/>
  <c r="D743" i="2"/>
  <c r="E743" i="2" s="1"/>
  <c r="B744" i="2"/>
  <c r="D744" i="2"/>
  <c r="E744" i="2" s="1"/>
  <c r="B745" i="2"/>
  <c r="D745" i="2"/>
  <c r="E745" i="2" s="1"/>
  <c r="B746" i="2"/>
  <c r="D746" i="2"/>
  <c r="E746" i="2" s="1"/>
  <c r="B747" i="2"/>
  <c r="D747" i="2"/>
  <c r="E747" i="2" s="1"/>
  <c r="B748" i="2"/>
  <c r="D748" i="2"/>
  <c r="E748" i="2" s="1"/>
  <c r="B749" i="2"/>
  <c r="D749" i="2"/>
  <c r="E749" i="2" s="1"/>
  <c r="B750" i="2"/>
  <c r="D750" i="2"/>
  <c r="E750" i="2" s="1"/>
  <c r="B751" i="2"/>
  <c r="D751" i="2"/>
  <c r="E751" i="2" s="1"/>
  <c r="B752" i="2"/>
  <c r="D752" i="2"/>
  <c r="E752" i="2" s="1"/>
  <c r="B753" i="2"/>
  <c r="D753" i="2"/>
  <c r="E753" i="2"/>
  <c r="B754" i="2"/>
  <c r="D754" i="2"/>
  <c r="E754" i="2"/>
  <c r="B755" i="2"/>
  <c r="D755" i="2"/>
  <c r="E755" i="2" s="1"/>
  <c r="B756" i="2"/>
  <c r="D756" i="2"/>
  <c r="E756" i="2" s="1"/>
  <c r="B757" i="2"/>
  <c r="D757" i="2"/>
  <c r="E757" i="2" s="1"/>
  <c r="B758" i="2"/>
  <c r="D758" i="2"/>
  <c r="E758" i="2" s="1"/>
  <c r="B759" i="2"/>
  <c r="D759" i="2"/>
  <c r="E759" i="2" s="1"/>
  <c r="B760" i="2"/>
  <c r="D760" i="2"/>
  <c r="E760" i="2" s="1"/>
  <c r="B761" i="2"/>
  <c r="D761" i="2"/>
  <c r="E761" i="2" s="1"/>
  <c r="B762" i="2"/>
  <c r="D762" i="2"/>
  <c r="E762" i="2" s="1"/>
  <c r="B763" i="2"/>
  <c r="D763" i="2"/>
  <c r="E763" i="2" s="1"/>
  <c r="B764" i="2"/>
  <c r="D764" i="2"/>
  <c r="E764" i="2" s="1"/>
  <c r="B765" i="2"/>
  <c r="D765" i="2"/>
  <c r="E765" i="2" s="1"/>
  <c r="B766" i="2"/>
  <c r="D766" i="2"/>
  <c r="E766" i="2" s="1"/>
  <c r="B767" i="2"/>
  <c r="D767" i="2"/>
  <c r="E767" i="2" s="1"/>
  <c r="B768" i="2"/>
  <c r="D768" i="2"/>
  <c r="E768" i="2" s="1"/>
  <c r="B769" i="2"/>
  <c r="D769" i="2"/>
  <c r="E769" i="2" s="1"/>
  <c r="B770" i="2"/>
  <c r="D770" i="2"/>
  <c r="E770" i="2" s="1"/>
  <c r="A2" i="3" a="1"/>
  <c r="A2" i="3" s="1"/>
  <c r="D2" i="3" s="1" a="1"/>
  <c r="B2" i="3" a="1"/>
  <c r="B2" i="3" s="1"/>
  <c r="B423" i="2"/>
  <c r="D423" i="2"/>
  <c r="E423" i="2" s="1"/>
  <c r="B424" i="2"/>
  <c r="D424" i="2"/>
  <c r="E424" i="2" s="1"/>
  <c r="B425" i="2"/>
  <c r="D425" i="2"/>
  <c r="E425" i="2" s="1"/>
  <c r="B426" i="2"/>
  <c r="D426" i="2"/>
  <c r="E426" i="2" s="1"/>
  <c r="B427" i="2"/>
  <c r="D427" i="2"/>
  <c r="E427" i="2" s="1"/>
  <c r="B428" i="2"/>
  <c r="D428" i="2"/>
  <c r="E428" i="2" s="1"/>
  <c r="B429" i="2"/>
  <c r="D429" i="2"/>
  <c r="E429" i="2" s="1"/>
  <c r="B430" i="2"/>
  <c r="D430" i="2"/>
  <c r="E430" i="2" s="1"/>
  <c r="B431" i="2"/>
  <c r="D431" i="2"/>
  <c r="E431" i="2" s="1"/>
  <c r="B432" i="2"/>
  <c r="D432" i="2"/>
  <c r="E432" i="2" s="1"/>
  <c r="B433" i="2"/>
  <c r="D433" i="2"/>
  <c r="E433" i="2" s="1"/>
  <c r="B434" i="2"/>
  <c r="D434" i="2"/>
  <c r="E434" i="2" s="1"/>
  <c r="B435" i="2"/>
  <c r="D435" i="2"/>
  <c r="E435" i="2" s="1"/>
  <c r="B436" i="2"/>
  <c r="D436" i="2"/>
  <c r="E436" i="2" s="1"/>
  <c r="B437" i="2"/>
  <c r="D437" i="2"/>
  <c r="E437" i="2" s="1"/>
  <c r="B438" i="2"/>
  <c r="D438" i="2"/>
  <c r="E438" i="2" s="1"/>
  <c r="B439" i="2"/>
  <c r="D439" i="2"/>
  <c r="E439" i="2" s="1"/>
  <c r="B440" i="2"/>
  <c r="D440" i="2"/>
  <c r="E440" i="2" s="1"/>
  <c r="B441" i="2"/>
  <c r="D441" i="2"/>
  <c r="E441" i="2" s="1"/>
  <c r="B442" i="2"/>
  <c r="D442" i="2"/>
  <c r="E442" i="2" s="1"/>
  <c r="B443" i="2"/>
  <c r="D443" i="2"/>
  <c r="E443" i="2" s="1"/>
  <c r="B444" i="2"/>
  <c r="D444" i="2"/>
  <c r="E444" i="2" s="1"/>
  <c r="B445" i="2"/>
  <c r="D445" i="2"/>
  <c r="E445" i="2" s="1"/>
  <c r="B446" i="2"/>
  <c r="D446" i="2"/>
  <c r="E446" i="2" s="1"/>
  <c r="B447" i="2"/>
  <c r="D447" i="2"/>
  <c r="E447" i="2"/>
  <c r="B448" i="2"/>
  <c r="D448" i="2"/>
  <c r="E448" i="2" s="1"/>
  <c r="B449" i="2"/>
  <c r="D449" i="2"/>
  <c r="E449" i="2"/>
  <c r="B450" i="2"/>
  <c r="D450" i="2"/>
  <c r="E450" i="2" s="1"/>
  <c r="B451" i="2"/>
  <c r="D451" i="2"/>
  <c r="E451" i="2"/>
  <c r="B452" i="2"/>
  <c r="D452" i="2"/>
  <c r="E452" i="2" s="1"/>
  <c r="B453" i="2"/>
  <c r="D453" i="2"/>
  <c r="E453" i="2"/>
  <c r="B454" i="2"/>
  <c r="D454" i="2"/>
  <c r="E454" i="2" s="1"/>
  <c r="B455" i="2"/>
  <c r="D455" i="2"/>
  <c r="E455" i="2"/>
  <c r="B456" i="2"/>
  <c r="D456" i="2"/>
  <c r="E456" i="2"/>
  <c r="B457" i="2"/>
  <c r="D457" i="2"/>
  <c r="E457" i="2" s="1"/>
  <c r="B458" i="2"/>
  <c r="D458" i="2"/>
  <c r="E458" i="2"/>
  <c r="B459" i="2"/>
  <c r="D459" i="2"/>
  <c r="E459" i="2"/>
  <c r="B460" i="2"/>
  <c r="D460" i="2"/>
  <c r="E460" i="2" s="1"/>
  <c r="B461" i="2"/>
  <c r="D461" i="2"/>
  <c r="E461" i="2"/>
  <c r="B462" i="2"/>
  <c r="D462" i="2"/>
  <c r="E462" i="2"/>
  <c r="B463" i="2"/>
  <c r="D463" i="2"/>
  <c r="E463" i="2"/>
  <c r="B464" i="2"/>
  <c r="D464" i="2"/>
  <c r="E464" i="2"/>
  <c r="B465" i="2"/>
  <c r="D465" i="2"/>
  <c r="E465" i="2"/>
  <c r="B466" i="2"/>
  <c r="D466" i="2"/>
  <c r="E466" i="2"/>
  <c r="B467" i="2"/>
  <c r="D467" i="2"/>
  <c r="E467" i="2"/>
  <c r="B468" i="2"/>
  <c r="D468" i="2"/>
  <c r="E468" i="2"/>
  <c r="B469" i="2"/>
  <c r="D469" i="2"/>
  <c r="E469" i="2"/>
  <c r="B470" i="2"/>
  <c r="D470" i="2"/>
  <c r="E470" i="2"/>
  <c r="B471" i="2"/>
  <c r="D471" i="2"/>
  <c r="E471" i="2"/>
  <c r="B472" i="2"/>
  <c r="D472" i="2"/>
  <c r="E472" i="2"/>
  <c r="B473" i="2"/>
  <c r="D473" i="2"/>
  <c r="E473" i="2"/>
  <c r="B474" i="2"/>
  <c r="D474" i="2"/>
  <c r="E474" i="2"/>
  <c r="B475" i="2"/>
  <c r="D475" i="2"/>
  <c r="E475" i="2"/>
  <c r="B476" i="2"/>
  <c r="D476" i="2"/>
  <c r="E476" i="2"/>
  <c r="B477" i="2"/>
  <c r="D477" i="2"/>
  <c r="E477" i="2" s="1"/>
  <c r="B478" i="2"/>
  <c r="D478" i="2"/>
  <c r="E478" i="2"/>
  <c r="B479" i="2"/>
  <c r="D479" i="2"/>
  <c r="E479" i="2" s="1"/>
  <c r="B480" i="2"/>
  <c r="D480" i="2"/>
  <c r="E480" i="2"/>
  <c r="B481" i="2"/>
  <c r="D481" i="2"/>
  <c r="E481" i="2"/>
  <c r="B482" i="2"/>
  <c r="D482" i="2"/>
  <c r="E482" i="2" s="1"/>
  <c r="B483" i="2"/>
  <c r="D483" i="2"/>
  <c r="E483" i="2"/>
  <c r="B484" i="2"/>
  <c r="D484" i="2"/>
  <c r="E484" i="2" s="1"/>
  <c r="B485" i="2"/>
  <c r="D485" i="2"/>
  <c r="E485" i="2" s="1"/>
  <c r="B486" i="2"/>
  <c r="D486" i="2"/>
  <c r="E486" i="2"/>
  <c r="B487" i="2"/>
  <c r="D487" i="2"/>
  <c r="E487" i="2"/>
  <c r="B488" i="2"/>
  <c r="D488" i="2"/>
  <c r="E488" i="2" s="1"/>
  <c r="B489" i="2"/>
  <c r="D489" i="2"/>
  <c r="E489" i="2"/>
  <c r="B490" i="2"/>
  <c r="D490" i="2"/>
  <c r="E490" i="2" s="1"/>
  <c r="B491" i="2"/>
  <c r="D491" i="2"/>
  <c r="E491" i="2"/>
  <c r="B492" i="2"/>
  <c r="D492" i="2"/>
  <c r="E492" i="2"/>
  <c r="B493" i="2"/>
  <c r="D493" i="2"/>
  <c r="E493" i="2" s="1"/>
  <c r="B494" i="2"/>
  <c r="D494" i="2"/>
  <c r="E494" i="2" s="1"/>
  <c r="B495" i="2"/>
  <c r="D495" i="2"/>
  <c r="E495" i="2" s="1"/>
  <c r="B496" i="2"/>
  <c r="D496" i="2"/>
  <c r="E496" i="2"/>
  <c r="B497" i="2"/>
  <c r="D497" i="2"/>
  <c r="E497" i="2"/>
  <c r="B498" i="2"/>
  <c r="D498" i="2"/>
  <c r="E498" i="2" s="1"/>
  <c r="B499" i="2"/>
  <c r="D499" i="2"/>
  <c r="E499" i="2"/>
  <c r="B500" i="2"/>
  <c r="D500" i="2"/>
  <c r="E500" i="2"/>
  <c r="B501" i="2"/>
  <c r="D501" i="2"/>
  <c r="E501" i="2" s="1"/>
  <c r="B502" i="2"/>
  <c r="D502" i="2"/>
  <c r="E502" i="2" s="1"/>
  <c r="B503" i="2"/>
  <c r="D503" i="2"/>
  <c r="E503" i="2"/>
  <c r="B504" i="2"/>
  <c r="D504" i="2"/>
  <c r="E504" i="2"/>
  <c r="B505" i="2"/>
  <c r="D505" i="2"/>
  <c r="E505" i="2"/>
  <c r="B506" i="2"/>
  <c r="D506" i="2"/>
  <c r="E506" i="2"/>
  <c r="B507" i="2"/>
  <c r="D507" i="2"/>
  <c r="E507" i="2"/>
  <c r="B508" i="2"/>
  <c r="D508" i="2"/>
  <c r="E508" i="2"/>
  <c r="B509" i="2"/>
  <c r="D509" i="2"/>
  <c r="E509" i="2"/>
  <c r="B510" i="2"/>
  <c r="D510" i="2"/>
  <c r="E510" i="2"/>
  <c r="B511" i="2"/>
  <c r="D511" i="2"/>
  <c r="E511" i="2"/>
  <c r="B512" i="2"/>
  <c r="D512" i="2"/>
  <c r="E512" i="2"/>
  <c r="B513" i="2"/>
  <c r="D513" i="2"/>
  <c r="E513" i="2"/>
  <c r="B514" i="2"/>
  <c r="D514" i="2"/>
  <c r="E514" i="2"/>
  <c r="B515" i="2"/>
  <c r="D515" i="2"/>
  <c r="E515" i="2"/>
  <c r="B516" i="2"/>
  <c r="D516" i="2"/>
  <c r="E516" i="2"/>
  <c r="B517" i="2"/>
  <c r="D517" i="2"/>
  <c r="E517" i="2"/>
  <c r="B518" i="2"/>
  <c r="D518" i="2"/>
  <c r="E518" i="2" s="1"/>
  <c r="B519" i="2"/>
  <c r="D519" i="2"/>
  <c r="E519" i="2" s="1"/>
  <c r="B520" i="2"/>
  <c r="D520" i="2"/>
  <c r="E520" i="2" s="1"/>
  <c r="B521" i="2"/>
  <c r="D521" i="2"/>
  <c r="E521" i="2" s="1"/>
  <c r="B522" i="2"/>
  <c r="D522" i="2"/>
  <c r="E522" i="2" s="1"/>
  <c r="B523" i="2"/>
  <c r="D523" i="2"/>
  <c r="E523" i="2" s="1"/>
  <c r="B524" i="2"/>
  <c r="D524" i="2"/>
  <c r="E524" i="2" s="1"/>
  <c r="B525" i="2"/>
  <c r="D525" i="2"/>
  <c r="E525" i="2" s="1"/>
  <c r="B526" i="2"/>
  <c r="D526" i="2"/>
  <c r="E526" i="2" s="1"/>
  <c r="B527" i="2"/>
  <c r="D527" i="2"/>
  <c r="E527" i="2" s="1"/>
  <c r="B528" i="2"/>
  <c r="D528" i="2"/>
  <c r="E528" i="2" s="1"/>
  <c r="B529" i="2"/>
  <c r="D529" i="2"/>
  <c r="E529" i="2" s="1"/>
  <c r="B530" i="2"/>
  <c r="D530" i="2"/>
  <c r="E530" i="2" s="1"/>
  <c r="B531" i="2"/>
  <c r="D531" i="2"/>
  <c r="E531" i="2" s="1"/>
  <c r="B532" i="2"/>
  <c r="D532" i="2"/>
  <c r="E532" i="2" s="1"/>
  <c r="B533" i="2"/>
  <c r="D533" i="2"/>
  <c r="E533" i="2" s="1"/>
  <c r="B534" i="2"/>
  <c r="D534" i="2"/>
  <c r="E534" i="2" s="1"/>
  <c r="B535" i="2"/>
  <c r="D535" i="2"/>
  <c r="E535" i="2"/>
  <c r="B536" i="2"/>
  <c r="D536" i="2"/>
  <c r="E536" i="2"/>
  <c r="B537" i="2"/>
  <c r="D537" i="2"/>
  <c r="E537" i="2"/>
  <c r="B538" i="2"/>
  <c r="D538" i="2"/>
  <c r="E538" i="2"/>
  <c r="B539" i="2"/>
  <c r="D539" i="2"/>
  <c r="E539" i="2"/>
  <c r="B540" i="2"/>
  <c r="D540" i="2"/>
  <c r="E540" i="2"/>
  <c r="B541" i="2"/>
  <c r="D541" i="2"/>
  <c r="E541" i="2"/>
  <c r="B542" i="2"/>
  <c r="D542" i="2"/>
  <c r="E542" i="2" s="1"/>
  <c r="D303" i="2"/>
  <c r="E303" i="2" s="1"/>
  <c r="D304" i="2"/>
  <c r="E304" i="2" s="1"/>
  <c r="D305" i="2"/>
  <c r="E305" i="2" s="1"/>
  <c r="D306" i="2"/>
  <c r="E306" i="2" s="1"/>
  <c r="D307" i="2"/>
  <c r="E307" i="2" s="1"/>
  <c r="D308" i="2"/>
  <c r="E308" i="2" s="1"/>
  <c r="D309" i="2"/>
  <c r="E309" i="2" s="1"/>
  <c r="D310" i="2"/>
  <c r="E310" i="2" s="1"/>
  <c r="D311" i="2"/>
  <c r="E311" i="2" s="1"/>
  <c r="D312" i="2"/>
  <c r="E312" i="2" s="1"/>
  <c r="D313" i="2"/>
  <c r="E313" i="2" s="1"/>
  <c r="D314" i="2"/>
  <c r="E314" i="2" s="1"/>
  <c r="D315" i="2"/>
  <c r="E315" i="2" s="1"/>
  <c r="D316" i="2"/>
  <c r="E316" i="2" s="1"/>
  <c r="D317" i="2"/>
  <c r="E317" i="2" s="1"/>
  <c r="D318" i="2"/>
  <c r="E318" i="2" s="1"/>
  <c r="D319" i="2"/>
  <c r="E319" i="2" s="1"/>
  <c r="D320" i="2"/>
  <c r="E320" i="2" s="1"/>
  <c r="D321" i="2"/>
  <c r="E321" i="2" s="1"/>
  <c r="D322" i="2"/>
  <c r="E322" i="2" s="1"/>
  <c r="D323" i="2"/>
  <c r="E323" i="2" s="1"/>
  <c r="D324" i="2"/>
  <c r="E324" i="2" s="1"/>
  <c r="D325" i="2"/>
  <c r="E325" i="2" s="1"/>
  <c r="D326" i="2"/>
  <c r="E326" i="2" s="1"/>
  <c r="D327" i="2"/>
  <c r="E327" i="2" s="1"/>
  <c r="D328" i="2"/>
  <c r="E328" i="2" s="1"/>
  <c r="D329" i="2"/>
  <c r="E329" i="2" s="1"/>
  <c r="D330" i="2"/>
  <c r="E330" i="2" s="1"/>
  <c r="D331" i="2"/>
  <c r="E331" i="2" s="1"/>
  <c r="D332" i="2"/>
  <c r="E332" i="2" s="1"/>
  <c r="D333" i="2"/>
  <c r="E333" i="2" s="1"/>
  <c r="D334" i="2"/>
  <c r="E334" i="2" s="1"/>
  <c r="D335" i="2"/>
  <c r="E335" i="2" s="1"/>
  <c r="D336" i="2"/>
  <c r="E336" i="2" s="1"/>
  <c r="D337" i="2"/>
  <c r="E337" i="2" s="1"/>
  <c r="D338" i="2"/>
  <c r="E338" i="2" s="1"/>
  <c r="D339" i="2"/>
  <c r="E339" i="2" s="1"/>
  <c r="D340" i="2"/>
  <c r="E340" i="2" s="1"/>
  <c r="D341" i="2"/>
  <c r="E341" i="2" s="1"/>
  <c r="D342" i="2"/>
  <c r="E342" i="2" s="1"/>
  <c r="D343" i="2"/>
  <c r="E343" i="2" s="1"/>
  <c r="D344" i="2"/>
  <c r="E344" i="2" s="1"/>
  <c r="D345" i="2"/>
  <c r="E345" i="2" s="1"/>
  <c r="D346" i="2"/>
  <c r="E346" i="2" s="1"/>
  <c r="D347" i="2"/>
  <c r="E347" i="2" s="1"/>
  <c r="D348" i="2"/>
  <c r="E348" i="2" s="1"/>
  <c r="D349" i="2"/>
  <c r="E349" i="2" s="1"/>
  <c r="D350" i="2"/>
  <c r="E350" i="2" s="1"/>
  <c r="D351" i="2"/>
  <c r="E351" i="2" s="1"/>
  <c r="D352" i="2"/>
  <c r="E352" i="2" s="1"/>
  <c r="D353" i="2"/>
  <c r="E353" i="2" s="1"/>
  <c r="D354" i="2"/>
  <c r="E354" i="2" s="1"/>
  <c r="D355" i="2"/>
  <c r="E355" i="2" s="1"/>
  <c r="D356" i="2"/>
  <c r="E356" i="2" s="1"/>
  <c r="D357" i="2"/>
  <c r="E357" i="2" s="1"/>
  <c r="D358" i="2"/>
  <c r="E358" i="2" s="1"/>
  <c r="D359" i="2"/>
  <c r="E359" i="2" s="1"/>
  <c r="D360" i="2"/>
  <c r="E360" i="2" s="1"/>
  <c r="D361" i="2"/>
  <c r="E361" i="2" s="1"/>
  <c r="D362" i="2"/>
  <c r="E362" i="2" s="1"/>
  <c r="D363" i="2"/>
  <c r="E363" i="2" s="1"/>
  <c r="D364" i="2"/>
  <c r="E364" i="2" s="1"/>
  <c r="D365" i="2"/>
  <c r="E365" i="2" s="1"/>
  <c r="D366" i="2"/>
  <c r="E366" i="2" s="1"/>
  <c r="D367" i="2"/>
  <c r="E367" i="2" s="1"/>
  <c r="D368" i="2"/>
  <c r="E368" i="2" s="1"/>
  <c r="D369" i="2"/>
  <c r="E369" i="2" s="1"/>
  <c r="D370" i="2"/>
  <c r="E370" i="2" s="1"/>
  <c r="D371" i="2"/>
  <c r="E371" i="2" s="1"/>
  <c r="D372" i="2"/>
  <c r="E372" i="2" s="1"/>
  <c r="D373" i="2"/>
  <c r="E373" i="2" s="1"/>
  <c r="D374" i="2"/>
  <c r="E374" i="2" s="1"/>
  <c r="D375" i="2"/>
  <c r="E375" i="2" s="1"/>
  <c r="D376" i="2"/>
  <c r="E376" i="2" s="1"/>
  <c r="D377" i="2"/>
  <c r="E377" i="2" s="1"/>
  <c r="D378" i="2"/>
  <c r="E378" i="2" s="1"/>
  <c r="D379" i="2"/>
  <c r="E379" i="2" s="1"/>
  <c r="D380" i="2"/>
  <c r="E380" i="2" s="1"/>
  <c r="D381" i="2"/>
  <c r="E381" i="2" s="1"/>
  <c r="D382" i="2"/>
  <c r="E382" i="2" s="1"/>
  <c r="D383" i="2"/>
  <c r="E383" i="2" s="1"/>
  <c r="D384" i="2"/>
  <c r="E384" i="2" s="1"/>
  <c r="D385" i="2"/>
  <c r="E385" i="2" s="1"/>
  <c r="D386" i="2"/>
  <c r="E386" i="2" s="1"/>
  <c r="D387" i="2"/>
  <c r="E387" i="2" s="1"/>
  <c r="D388" i="2"/>
  <c r="E388" i="2" s="1"/>
  <c r="D389" i="2"/>
  <c r="E389" i="2" s="1"/>
  <c r="D390" i="2"/>
  <c r="E390" i="2" s="1"/>
  <c r="D391" i="2"/>
  <c r="E391" i="2" s="1"/>
  <c r="D392" i="2"/>
  <c r="E392" i="2" s="1"/>
  <c r="D393" i="2"/>
  <c r="E393" i="2" s="1"/>
  <c r="D394" i="2"/>
  <c r="E394" i="2" s="1"/>
  <c r="D395" i="2"/>
  <c r="E395" i="2" s="1"/>
  <c r="D396" i="2"/>
  <c r="E396" i="2" s="1"/>
  <c r="D397" i="2"/>
  <c r="E397" i="2" s="1"/>
  <c r="D398" i="2"/>
  <c r="E398" i="2" s="1"/>
  <c r="D399" i="2"/>
  <c r="E399" i="2" s="1"/>
  <c r="D400" i="2"/>
  <c r="E400" i="2" s="1"/>
  <c r="D401" i="2"/>
  <c r="E401" i="2" s="1"/>
  <c r="D402" i="2"/>
  <c r="E402" i="2" s="1"/>
  <c r="D403" i="2"/>
  <c r="E403" i="2" s="1"/>
  <c r="D404" i="2"/>
  <c r="E404" i="2" s="1"/>
  <c r="D405" i="2"/>
  <c r="E405" i="2" s="1"/>
  <c r="D406" i="2"/>
  <c r="E406" i="2" s="1"/>
  <c r="D407" i="2"/>
  <c r="E407" i="2" s="1"/>
  <c r="D408" i="2"/>
  <c r="E408" i="2" s="1"/>
  <c r="D409" i="2"/>
  <c r="E409" i="2" s="1"/>
  <c r="D410" i="2"/>
  <c r="E410" i="2" s="1"/>
  <c r="D411" i="2"/>
  <c r="E411" i="2" s="1"/>
  <c r="D412" i="2"/>
  <c r="E412" i="2" s="1"/>
  <c r="D413" i="2"/>
  <c r="E413" i="2" s="1"/>
  <c r="D414" i="2"/>
  <c r="E414" i="2" s="1"/>
  <c r="D415" i="2"/>
  <c r="E415" i="2" s="1"/>
  <c r="D416" i="2"/>
  <c r="E416" i="2" s="1"/>
  <c r="D417" i="2"/>
  <c r="E417" i="2" s="1"/>
  <c r="D418" i="2"/>
  <c r="E418" i="2" s="1"/>
  <c r="D419" i="2"/>
  <c r="E419" i="2" s="1"/>
  <c r="D420" i="2"/>
  <c r="E420" i="2" s="1"/>
  <c r="D421" i="2"/>
  <c r="E421" i="2" s="1"/>
  <c r="D422" i="2"/>
  <c r="E422" i="2" s="1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D183" i="2"/>
  <c r="E183" i="2" s="1"/>
  <c r="D184" i="2"/>
  <c r="E184" i="2" s="1"/>
  <c r="D185" i="2"/>
  <c r="E185" i="2" s="1"/>
  <c r="D186" i="2"/>
  <c r="E186" i="2" s="1"/>
  <c r="D187" i="2"/>
  <c r="E187" i="2" s="1"/>
  <c r="D188" i="2"/>
  <c r="E188" i="2" s="1"/>
  <c r="D189" i="2"/>
  <c r="E189" i="2" s="1"/>
  <c r="D190" i="2"/>
  <c r="E190" i="2" s="1"/>
  <c r="D191" i="2"/>
  <c r="E191" i="2" s="1"/>
  <c r="D192" i="2"/>
  <c r="E192" i="2" s="1"/>
  <c r="D193" i="2"/>
  <c r="E193" i="2" s="1"/>
  <c r="D194" i="2"/>
  <c r="E194" i="2" s="1"/>
  <c r="D195" i="2"/>
  <c r="E195" i="2" s="1"/>
  <c r="D196" i="2"/>
  <c r="E196" i="2" s="1"/>
  <c r="D197" i="2"/>
  <c r="E197" i="2" s="1"/>
  <c r="D198" i="2"/>
  <c r="E198" i="2" s="1"/>
  <c r="D199" i="2"/>
  <c r="E199" i="2" s="1"/>
  <c r="D200" i="2"/>
  <c r="E200" i="2" s="1"/>
  <c r="D201" i="2"/>
  <c r="E201" i="2" s="1"/>
  <c r="D202" i="2"/>
  <c r="E202" i="2" s="1"/>
  <c r="D203" i="2"/>
  <c r="E203" i="2" s="1"/>
  <c r="D204" i="2"/>
  <c r="E204" i="2" s="1"/>
  <c r="D205" i="2"/>
  <c r="E205" i="2" s="1"/>
  <c r="D206" i="2"/>
  <c r="E206" i="2" s="1"/>
  <c r="D207" i="2"/>
  <c r="E207" i="2" s="1"/>
  <c r="D208" i="2"/>
  <c r="E208" i="2" s="1"/>
  <c r="D209" i="2"/>
  <c r="E209" i="2" s="1"/>
  <c r="D210" i="2"/>
  <c r="E210" i="2" s="1"/>
  <c r="D211" i="2"/>
  <c r="E211" i="2" s="1"/>
  <c r="D212" i="2"/>
  <c r="E212" i="2" s="1"/>
  <c r="D213" i="2"/>
  <c r="E213" i="2" s="1"/>
  <c r="D214" i="2"/>
  <c r="E214" i="2" s="1"/>
  <c r="D215" i="2"/>
  <c r="E215" i="2" s="1"/>
  <c r="D216" i="2"/>
  <c r="E216" i="2" s="1"/>
  <c r="D217" i="2"/>
  <c r="E217" i="2" s="1"/>
  <c r="D218" i="2"/>
  <c r="E218" i="2" s="1"/>
  <c r="D219" i="2"/>
  <c r="E219" i="2" s="1"/>
  <c r="D220" i="2"/>
  <c r="E220" i="2" s="1"/>
  <c r="D221" i="2"/>
  <c r="E221" i="2" s="1"/>
  <c r="D222" i="2"/>
  <c r="E222" i="2" s="1"/>
  <c r="D223" i="2"/>
  <c r="E223" i="2" s="1"/>
  <c r="D224" i="2"/>
  <c r="E224" i="2" s="1"/>
  <c r="D225" i="2"/>
  <c r="E225" i="2" s="1"/>
  <c r="D226" i="2"/>
  <c r="E226" i="2" s="1"/>
  <c r="D227" i="2"/>
  <c r="E227" i="2" s="1"/>
  <c r="D228" i="2"/>
  <c r="E228" i="2" s="1"/>
  <c r="D229" i="2"/>
  <c r="E229" i="2" s="1"/>
  <c r="D230" i="2"/>
  <c r="E230" i="2" s="1"/>
  <c r="D231" i="2"/>
  <c r="E231" i="2" s="1"/>
  <c r="D232" i="2"/>
  <c r="E232" i="2" s="1"/>
  <c r="D233" i="2"/>
  <c r="E233" i="2" s="1"/>
  <c r="D234" i="2"/>
  <c r="E234" i="2" s="1"/>
  <c r="D235" i="2"/>
  <c r="E235" i="2" s="1"/>
  <c r="D236" i="2"/>
  <c r="E236" i="2" s="1"/>
  <c r="D237" i="2"/>
  <c r="E237" i="2" s="1"/>
  <c r="D238" i="2"/>
  <c r="E238" i="2" s="1"/>
  <c r="D239" i="2"/>
  <c r="E239" i="2" s="1"/>
  <c r="D240" i="2"/>
  <c r="E240" i="2" s="1"/>
  <c r="D241" i="2"/>
  <c r="E241" i="2" s="1"/>
  <c r="D242" i="2"/>
  <c r="E242" i="2" s="1"/>
  <c r="D243" i="2"/>
  <c r="E243" i="2" s="1"/>
  <c r="D244" i="2"/>
  <c r="E244" i="2" s="1"/>
  <c r="D245" i="2"/>
  <c r="E245" i="2" s="1"/>
  <c r="D246" i="2"/>
  <c r="E246" i="2" s="1"/>
  <c r="D247" i="2"/>
  <c r="E247" i="2" s="1"/>
  <c r="D248" i="2"/>
  <c r="E248" i="2" s="1"/>
  <c r="D249" i="2"/>
  <c r="E249" i="2" s="1"/>
  <c r="D250" i="2"/>
  <c r="E250" i="2" s="1"/>
  <c r="D251" i="2"/>
  <c r="E251" i="2" s="1"/>
  <c r="D252" i="2"/>
  <c r="E252" i="2" s="1"/>
  <c r="D253" i="2"/>
  <c r="E253" i="2" s="1"/>
  <c r="D254" i="2"/>
  <c r="E254" i="2" s="1"/>
  <c r="D255" i="2"/>
  <c r="E255" i="2" s="1"/>
  <c r="D256" i="2"/>
  <c r="E256" i="2" s="1"/>
  <c r="D257" i="2"/>
  <c r="E257" i="2" s="1"/>
  <c r="D258" i="2"/>
  <c r="E258" i="2" s="1"/>
  <c r="D259" i="2"/>
  <c r="E259" i="2" s="1"/>
  <c r="D260" i="2"/>
  <c r="E260" i="2" s="1"/>
  <c r="D261" i="2"/>
  <c r="E261" i="2" s="1"/>
  <c r="D262" i="2"/>
  <c r="E262" i="2" s="1"/>
  <c r="D263" i="2"/>
  <c r="E263" i="2" s="1"/>
  <c r="D264" i="2"/>
  <c r="E264" i="2" s="1"/>
  <c r="D265" i="2"/>
  <c r="E265" i="2" s="1"/>
  <c r="D266" i="2"/>
  <c r="E266" i="2" s="1"/>
  <c r="D267" i="2"/>
  <c r="E267" i="2" s="1"/>
  <c r="D268" i="2"/>
  <c r="E268" i="2" s="1"/>
  <c r="D270" i="2"/>
  <c r="E270" i="2" s="1"/>
  <c r="D271" i="2"/>
  <c r="E271" i="2" s="1"/>
  <c r="D272" i="2"/>
  <c r="E272" i="2" s="1"/>
  <c r="D273" i="2"/>
  <c r="E273" i="2" s="1"/>
  <c r="D275" i="2"/>
  <c r="E275" i="2" s="1"/>
  <c r="D276" i="2"/>
  <c r="E276" i="2" s="1"/>
  <c r="D277" i="2"/>
  <c r="E277" i="2" s="1"/>
  <c r="D278" i="2"/>
  <c r="E278" i="2" s="1"/>
  <c r="D280" i="2"/>
  <c r="E280" i="2" s="1"/>
  <c r="D281" i="2"/>
  <c r="E281" i="2" s="1"/>
  <c r="D283" i="2"/>
  <c r="E283" i="2" s="1"/>
  <c r="D285" i="2"/>
  <c r="E285" i="2" s="1"/>
  <c r="D286" i="2"/>
  <c r="E286" i="2" s="1"/>
  <c r="D287" i="2"/>
  <c r="E287" i="2" s="1"/>
  <c r="D289" i="2"/>
  <c r="E289" i="2" s="1"/>
  <c r="D291" i="2"/>
  <c r="E291" i="2" s="1"/>
  <c r="D293" i="2"/>
  <c r="E293" i="2" s="1"/>
  <c r="D295" i="2"/>
  <c r="E295" i="2" s="1"/>
  <c r="D297" i="2"/>
  <c r="E297" i="2" s="1"/>
  <c r="D300" i="2"/>
  <c r="E300" i="2" s="1"/>
  <c r="D302" i="2"/>
  <c r="E302" i="2" s="1"/>
  <c r="B183" i="2"/>
  <c r="B185" i="2"/>
  <c r="B186" i="2"/>
  <c r="B188" i="2"/>
  <c r="B190" i="2"/>
  <c r="B192" i="2"/>
  <c r="B194" i="2"/>
  <c r="B195" i="2"/>
  <c r="B197" i="2"/>
  <c r="B199" i="2"/>
  <c r="B201" i="2"/>
  <c r="B203" i="2"/>
  <c r="B204" i="2"/>
  <c r="B205" i="2"/>
  <c r="B206" i="2"/>
  <c r="B208" i="2"/>
  <c r="B210" i="2"/>
  <c r="B211" i="2"/>
  <c r="B213" i="2"/>
  <c r="B214" i="2"/>
  <c r="B215" i="2"/>
  <c r="B217" i="2"/>
  <c r="B219" i="2"/>
  <c r="B221" i="2"/>
  <c r="B223" i="2"/>
  <c r="B225" i="2"/>
  <c r="B227" i="2"/>
  <c r="B228" i="2"/>
  <c r="B230" i="2"/>
  <c r="B232" i="2"/>
  <c r="B234" i="2"/>
  <c r="B236" i="2"/>
  <c r="B238" i="2"/>
  <c r="B240" i="2"/>
  <c r="B241" i="2"/>
  <c r="B243" i="2"/>
  <c r="B245" i="2"/>
  <c r="B246" i="2"/>
  <c r="B248" i="2"/>
  <c r="B250" i="2"/>
  <c r="B252" i="2"/>
  <c r="B254" i="2"/>
  <c r="B256" i="2"/>
  <c r="B258" i="2"/>
  <c r="B259" i="2"/>
  <c r="B260" i="2"/>
  <c r="B262" i="2"/>
  <c r="B263" i="2"/>
  <c r="B265" i="2"/>
  <c r="B266" i="2"/>
  <c r="B268" i="2"/>
  <c r="B269" i="2"/>
  <c r="B270" i="2"/>
  <c r="B272" i="2"/>
  <c r="B274" i="2"/>
  <c r="B276" i="2"/>
  <c r="B277" i="2"/>
  <c r="B279" i="2"/>
  <c r="B280" i="2"/>
  <c r="B282" i="2"/>
  <c r="B284" i="2"/>
  <c r="B286" i="2"/>
  <c r="B287" i="2"/>
  <c r="B289" i="2"/>
  <c r="B296" i="2"/>
  <c r="B297" i="2"/>
  <c r="B298" i="2"/>
  <c r="B299" i="2"/>
  <c r="B300" i="2"/>
  <c r="B301" i="2"/>
  <c r="B302" i="2"/>
  <c r="D269" i="2"/>
  <c r="E269" i="2" s="1"/>
  <c r="D274" i="2"/>
  <c r="E274" i="2" s="1"/>
  <c r="D279" i="2"/>
  <c r="E279" i="2" s="1"/>
  <c r="D282" i="2"/>
  <c r="E282" i="2" s="1"/>
  <c r="D284" i="2"/>
  <c r="E284" i="2" s="1"/>
  <c r="D288" i="2"/>
  <c r="E288" i="2" s="1"/>
  <c r="D290" i="2"/>
  <c r="E290" i="2" s="1"/>
  <c r="D292" i="2"/>
  <c r="E292" i="2" s="1"/>
  <c r="D294" i="2"/>
  <c r="E294" i="2" s="1"/>
  <c r="D296" i="2"/>
  <c r="E296" i="2" s="1"/>
  <c r="D298" i="2"/>
  <c r="E298" i="2" s="1"/>
  <c r="D299" i="2"/>
  <c r="E299" i="2" s="1"/>
  <c r="D301" i="2"/>
  <c r="E301" i="2" s="1"/>
  <c r="B184" i="2"/>
  <c r="B187" i="2"/>
  <c r="B189" i="2"/>
  <c r="B191" i="2"/>
  <c r="B193" i="2"/>
  <c r="B196" i="2"/>
  <c r="B198" i="2"/>
  <c r="B200" i="2"/>
  <c r="B202" i="2"/>
  <c r="B207" i="2"/>
  <c r="B209" i="2"/>
  <c r="B212" i="2"/>
  <c r="B216" i="2"/>
  <c r="B218" i="2"/>
  <c r="B220" i="2"/>
  <c r="B222" i="2"/>
  <c r="B224" i="2"/>
  <c r="B226" i="2"/>
  <c r="B229" i="2"/>
  <c r="B231" i="2"/>
  <c r="B233" i="2"/>
  <c r="B235" i="2"/>
  <c r="B237" i="2"/>
  <c r="B239" i="2"/>
  <c r="B242" i="2"/>
  <c r="B244" i="2"/>
  <c r="B247" i="2"/>
  <c r="B249" i="2"/>
  <c r="B251" i="2"/>
  <c r="B253" i="2"/>
  <c r="B255" i="2"/>
  <c r="B257" i="2"/>
  <c r="B261" i="2"/>
  <c r="B264" i="2"/>
  <c r="B267" i="2"/>
  <c r="B271" i="2"/>
  <c r="B273" i="2"/>
  <c r="B275" i="2"/>
  <c r="B278" i="2"/>
  <c r="B281" i="2"/>
  <c r="B283" i="2"/>
  <c r="B285" i="2"/>
  <c r="B288" i="2"/>
  <c r="B290" i="2"/>
  <c r="B291" i="2"/>
  <c r="B292" i="2"/>
  <c r="B293" i="2"/>
  <c r="B294" i="2"/>
  <c r="B295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D4" i="2"/>
  <c r="E4" i="2" s="1"/>
  <c r="D7" i="2"/>
  <c r="E7" i="2" s="1"/>
  <c r="D9" i="2"/>
  <c r="E9" i="2" s="1"/>
  <c r="D12" i="2"/>
  <c r="E12" i="2" s="1"/>
  <c r="D13" i="2"/>
  <c r="E13" i="2" s="1"/>
  <c r="D16" i="2"/>
  <c r="E16" i="2" s="1"/>
  <c r="D17" i="2"/>
  <c r="E17" i="2" s="1"/>
  <c r="D20" i="2"/>
  <c r="E20" i="2" s="1"/>
  <c r="D22" i="2"/>
  <c r="E22" i="2" s="1"/>
  <c r="D24" i="2"/>
  <c r="E24" i="2" s="1"/>
  <c r="D26" i="2"/>
  <c r="E26" i="2" s="1"/>
  <c r="D28" i="2"/>
  <c r="E28" i="2" s="1"/>
  <c r="D30" i="2"/>
  <c r="E30" i="2" s="1"/>
  <c r="D32" i="2"/>
  <c r="E32" i="2" s="1"/>
  <c r="D34" i="2"/>
  <c r="E34" i="2" s="1"/>
  <c r="D35" i="2"/>
  <c r="E35" i="2" s="1"/>
  <c r="D38" i="2"/>
  <c r="E38" i="2" s="1"/>
  <c r="D40" i="2"/>
  <c r="E40" i="2" s="1"/>
  <c r="D42" i="2"/>
  <c r="E42" i="2" s="1"/>
  <c r="D45" i="2"/>
  <c r="E45" i="2" s="1"/>
  <c r="D47" i="2"/>
  <c r="E47" i="2" s="1"/>
  <c r="D48" i="2"/>
  <c r="E48" i="2" s="1"/>
  <c r="D49" i="2"/>
  <c r="E49" i="2" s="1"/>
  <c r="D52" i="2"/>
  <c r="E52" i="2" s="1"/>
  <c r="D55" i="2"/>
  <c r="E55" i="2" s="1"/>
  <c r="D57" i="2"/>
  <c r="E57" i="2" s="1"/>
  <c r="D60" i="2"/>
  <c r="E60" i="2" s="1"/>
  <c r="D61" i="2"/>
  <c r="E61" i="2" s="1"/>
  <c r="D63" i="2"/>
  <c r="E63" i="2" s="1"/>
  <c r="D65" i="2"/>
  <c r="E65" i="2" s="1"/>
  <c r="D67" i="2"/>
  <c r="E67" i="2" s="1"/>
  <c r="D69" i="2"/>
  <c r="E69" i="2" s="1"/>
  <c r="D72" i="2"/>
  <c r="E72" i="2" s="1"/>
  <c r="D75" i="2"/>
  <c r="E75" i="2" s="1"/>
  <c r="D77" i="2"/>
  <c r="E77" i="2" s="1"/>
  <c r="D79" i="2"/>
  <c r="E79" i="2" s="1"/>
  <c r="D81" i="2"/>
  <c r="E81" i="2" s="1"/>
  <c r="D84" i="2"/>
  <c r="E84" i="2" s="1"/>
  <c r="D87" i="2"/>
  <c r="E87" i="2" s="1"/>
  <c r="D89" i="2"/>
  <c r="E89" i="2" s="1"/>
  <c r="D91" i="2"/>
  <c r="E91" i="2" s="1"/>
  <c r="D94" i="2"/>
  <c r="E94" i="2" s="1"/>
  <c r="D96" i="2"/>
  <c r="E96" i="2" s="1"/>
  <c r="D98" i="2"/>
  <c r="E98" i="2" s="1"/>
  <c r="D99" i="2"/>
  <c r="E99" i="2" s="1"/>
  <c r="D100" i="2"/>
  <c r="E100" i="2" s="1"/>
  <c r="D102" i="2"/>
  <c r="E102" i="2" s="1"/>
  <c r="D104" i="2"/>
  <c r="E104" i="2" s="1"/>
  <c r="D106" i="2"/>
  <c r="E106" i="2" s="1"/>
  <c r="D108" i="2"/>
  <c r="E108" i="2" s="1"/>
  <c r="D110" i="2"/>
  <c r="E110" i="2" s="1"/>
  <c r="D112" i="2"/>
  <c r="E112" i="2" s="1"/>
  <c r="D114" i="2"/>
  <c r="E114" i="2" s="1"/>
  <c r="D116" i="2"/>
  <c r="E116" i="2" s="1"/>
  <c r="D117" i="2"/>
  <c r="E117" i="2" s="1"/>
  <c r="D119" i="2"/>
  <c r="E119" i="2" s="1"/>
  <c r="D121" i="2"/>
  <c r="E121" i="2" s="1"/>
  <c r="D125" i="2"/>
  <c r="E125" i="2" s="1"/>
  <c r="D127" i="2"/>
  <c r="E127" i="2" s="1"/>
  <c r="D129" i="2"/>
  <c r="E129" i="2" s="1"/>
  <c r="D131" i="2"/>
  <c r="E131" i="2" s="1"/>
  <c r="D132" i="2"/>
  <c r="E132" i="2" s="1"/>
  <c r="D134" i="2"/>
  <c r="E134" i="2" s="1"/>
  <c r="D136" i="2"/>
  <c r="E136" i="2" s="1"/>
  <c r="D137" i="2"/>
  <c r="E137" i="2" s="1"/>
  <c r="D139" i="2"/>
  <c r="E139" i="2" s="1"/>
  <c r="D141" i="2"/>
  <c r="E141" i="2" s="1"/>
  <c r="D143" i="2"/>
  <c r="E143" i="2" s="1"/>
  <c r="D144" i="2"/>
  <c r="E144" i="2" s="1"/>
  <c r="D146" i="2"/>
  <c r="E146" i="2" s="1"/>
  <c r="D148" i="2"/>
  <c r="E148" i="2" s="1"/>
  <c r="D150" i="2"/>
  <c r="E150" i="2" s="1"/>
  <c r="D153" i="2"/>
  <c r="E153" i="2" s="1"/>
  <c r="D156" i="2"/>
  <c r="E156" i="2" s="1"/>
  <c r="D158" i="2"/>
  <c r="E158" i="2" s="1"/>
  <c r="D160" i="2"/>
  <c r="E160" i="2" s="1"/>
  <c r="D161" i="2"/>
  <c r="E161" i="2" s="1"/>
  <c r="D163" i="2"/>
  <c r="E163" i="2" s="1"/>
  <c r="D165" i="2"/>
  <c r="E165" i="2" s="1"/>
  <c r="D167" i="2"/>
  <c r="E167" i="2" s="1"/>
  <c r="D168" i="2"/>
  <c r="E168" i="2" s="1"/>
  <c r="D170" i="2"/>
  <c r="E170" i="2" s="1"/>
  <c r="D172" i="2"/>
  <c r="E172" i="2" s="1"/>
  <c r="D173" i="2"/>
  <c r="E173" i="2" s="1"/>
  <c r="D174" i="2"/>
  <c r="E174" i="2" s="1"/>
  <c r="D175" i="2"/>
  <c r="E175" i="2" s="1"/>
  <c r="B3" i="2"/>
  <c r="B5" i="2"/>
  <c r="B7" i="2"/>
  <c r="B9" i="2"/>
  <c r="B10" i="2"/>
  <c r="B12" i="2"/>
  <c r="B15" i="2"/>
  <c r="B17" i="2"/>
  <c r="B18" i="2"/>
  <c r="B20" i="2"/>
  <c r="B21" i="2"/>
  <c r="B22" i="2"/>
  <c r="B24" i="2"/>
  <c r="B28" i="2"/>
  <c r="B30" i="2"/>
  <c r="B31" i="2"/>
  <c r="B33" i="2"/>
  <c r="B34" i="2"/>
  <c r="B36" i="2"/>
  <c r="B38" i="2"/>
  <c r="B40" i="2"/>
  <c r="B42" i="2"/>
  <c r="B44" i="2"/>
  <c r="B46" i="2"/>
  <c r="B49" i="2"/>
  <c r="B50" i="2"/>
  <c r="B51" i="2"/>
  <c r="B52" i="2"/>
  <c r="B53" i="2"/>
  <c r="B55" i="2"/>
  <c r="B60" i="2"/>
  <c r="B61" i="2"/>
  <c r="B63" i="2"/>
  <c r="B65" i="2"/>
  <c r="B66" i="2"/>
  <c r="B69" i="2"/>
  <c r="B70" i="2"/>
  <c r="B72" i="2"/>
  <c r="B75" i="2"/>
  <c r="B77" i="2"/>
  <c r="B79" i="2"/>
  <c r="B81" i="2"/>
  <c r="B82" i="2"/>
  <c r="B83" i="2"/>
  <c r="B85" i="2"/>
  <c r="B86" i="2"/>
  <c r="B88" i="2"/>
  <c r="B90" i="2"/>
  <c r="B92" i="2"/>
  <c r="B94" i="2"/>
  <c r="B96" i="2"/>
  <c r="B98" i="2"/>
  <c r="B100" i="2"/>
  <c r="B102" i="2"/>
  <c r="B104" i="2"/>
  <c r="B108" i="2"/>
  <c r="B110" i="2"/>
  <c r="B111" i="2"/>
  <c r="B112" i="2"/>
  <c r="B114" i="2"/>
  <c r="B115" i="2"/>
  <c r="B117" i="2"/>
  <c r="B118" i="2"/>
  <c r="B120" i="2"/>
  <c r="B122" i="2"/>
  <c r="B124" i="2"/>
  <c r="B125" i="2"/>
  <c r="B126" i="2"/>
  <c r="B128" i="2"/>
  <c r="B129" i="2"/>
  <c r="B132" i="2"/>
  <c r="B134" i="2"/>
  <c r="B137" i="2"/>
  <c r="B139" i="2"/>
  <c r="B141" i="2"/>
  <c r="B143" i="2"/>
  <c r="B145" i="2"/>
  <c r="B147" i="2"/>
  <c r="B149" i="2"/>
  <c r="B152" i="2"/>
  <c r="B154" i="2"/>
  <c r="B155" i="2"/>
  <c r="B158" i="2"/>
  <c r="B161" i="2"/>
  <c r="B164" i="2"/>
  <c r="B167" i="2"/>
  <c r="B169" i="2"/>
  <c r="B172" i="2"/>
  <c r="B175" i="2"/>
  <c r="B177" i="2"/>
  <c r="B180" i="2"/>
  <c r="B182" i="2"/>
  <c r="D5" i="2"/>
  <c r="E5" i="2" s="1"/>
  <c r="D6" i="2"/>
  <c r="E6" i="2" s="1"/>
  <c r="D8" i="2"/>
  <c r="E8" i="2" s="1"/>
  <c r="D10" i="2"/>
  <c r="E10" i="2" s="1"/>
  <c r="D11" i="2"/>
  <c r="E11" i="2" s="1"/>
  <c r="D14" i="2"/>
  <c r="E14" i="2" s="1"/>
  <c r="D15" i="2"/>
  <c r="E15" i="2" s="1"/>
  <c r="D18" i="2"/>
  <c r="E18" i="2" s="1"/>
  <c r="D19" i="2"/>
  <c r="E19" i="2" s="1"/>
  <c r="D21" i="2"/>
  <c r="E21" i="2" s="1"/>
  <c r="D23" i="2"/>
  <c r="E23" i="2" s="1"/>
  <c r="D25" i="2"/>
  <c r="E25" i="2" s="1"/>
  <c r="D27" i="2"/>
  <c r="E27" i="2" s="1"/>
  <c r="D29" i="2"/>
  <c r="E29" i="2" s="1"/>
  <c r="D31" i="2"/>
  <c r="E31" i="2" s="1"/>
  <c r="D33" i="2"/>
  <c r="E33" i="2" s="1"/>
  <c r="D36" i="2"/>
  <c r="E36" i="2" s="1"/>
  <c r="D37" i="2"/>
  <c r="E37" i="2" s="1"/>
  <c r="D39" i="2"/>
  <c r="E39" i="2" s="1"/>
  <c r="D41" i="2"/>
  <c r="E41" i="2" s="1"/>
  <c r="D43" i="2"/>
  <c r="E43" i="2" s="1"/>
  <c r="D44" i="2"/>
  <c r="E44" i="2" s="1"/>
  <c r="D46" i="2"/>
  <c r="E46" i="2" s="1"/>
  <c r="D50" i="2"/>
  <c r="E50" i="2" s="1"/>
  <c r="D51" i="2"/>
  <c r="E51" i="2" s="1"/>
  <c r="D53" i="2"/>
  <c r="E53" i="2" s="1"/>
  <c r="D54" i="2"/>
  <c r="E54" i="2" s="1"/>
  <c r="D56" i="2"/>
  <c r="E56" i="2" s="1"/>
  <c r="D58" i="2"/>
  <c r="E58" i="2" s="1"/>
  <c r="D59" i="2"/>
  <c r="E59" i="2" s="1"/>
  <c r="D62" i="2"/>
  <c r="E62" i="2" s="1"/>
  <c r="D64" i="2"/>
  <c r="E64" i="2" s="1"/>
  <c r="D66" i="2"/>
  <c r="E66" i="2" s="1"/>
  <c r="D68" i="2"/>
  <c r="E68" i="2" s="1"/>
  <c r="D70" i="2"/>
  <c r="E70" i="2" s="1"/>
  <c r="D71" i="2"/>
  <c r="E71" i="2" s="1"/>
  <c r="D73" i="2"/>
  <c r="E73" i="2" s="1"/>
  <c r="D74" i="2"/>
  <c r="E74" i="2" s="1"/>
  <c r="D76" i="2"/>
  <c r="E76" i="2" s="1"/>
  <c r="D78" i="2"/>
  <c r="E78" i="2" s="1"/>
  <c r="D80" i="2"/>
  <c r="E80" i="2" s="1"/>
  <c r="D82" i="2"/>
  <c r="E82" i="2" s="1"/>
  <c r="D83" i="2"/>
  <c r="E83" i="2" s="1"/>
  <c r="D85" i="2"/>
  <c r="E85" i="2" s="1"/>
  <c r="D86" i="2"/>
  <c r="E86" i="2" s="1"/>
  <c r="D88" i="2"/>
  <c r="E88" i="2" s="1"/>
  <c r="D90" i="2"/>
  <c r="E90" i="2" s="1"/>
  <c r="D92" i="2"/>
  <c r="E92" i="2" s="1"/>
  <c r="D93" i="2"/>
  <c r="E93" i="2" s="1"/>
  <c r="D95" i="2"/>
  <c r="E95" i="2" s="1"/>
  <c r="D97" i="2"/>
  <c r="E97" i="2" s="1"/>
  <c r="D101" i="2"/>
  <c r="E101" i="2" s="1"/>
  <c r="D103" i="2"/>
  <c r="E103" i="2" s="1"/>
  <c r="D105" i="2"/>
  <c r="E105" i="2" s="1"/>
  <c r="D107" i="2"/>
  <c r="E107" i="2" s="1"/>
  <c r="D109" i="2"/>
  <c r="E109" i="2" s="1"/>
  <c r="D111" i="2"/>
  <c r="E111" i="2" s="1"/>
  <c r="D113" i="2"/>
  <c r="E113" i="2" s="1"/>
  <c r="D115" i="2"/>
  <c r="E115" i="2" s="1"/>
  <c r="D118" i="2"/>
  <c r="E118" i="2" s="1"/>
  <c r="D120" i="2"/>
  <c r="E120" i="2" s="1"/>
  <c r="D122" i="2"/>
  <c r="E122" i="2" s="1"/>
  <c r="D123" i="2"/>
  <c r="E123" i="2" s="1"/>
  <c r="D124" i="2"/>
  <c r="E124" i="2" s="1"/>
  <c r="D126" i="2"/>
  <c r="E126" i="2" s="1"/>
  <c r="D128" i="2"/>
  <c r="E128" i="2" s="1"/>
  <c r="D130" i="2"/>
  <c r="E130" i="2" s="1"/>
  <c r="D133" i="2"/>
  <c r="E133" i="2" s="1"/>
  <c r="D135" i="2"/>
  <c r="E135" i="2" s="1"/>
  <c r="D138" i="2"/>
  <c r="E138" i="2" s="1"/>
  <c r="D140" i="2"/>
  <c r="E140" i="2" s="1"/>
  <c r="D142" i="2"/>
  <c r="E142" i="2" s="1"/>
  <c r="D145" i="2"/>
  <c r="E145" i="2" s="1"/>
  <c r="D147" i="2"/>
  <c r="E147" i="2" s="1"/>
  <c r="D149" i="2"/>
  <c r="E149" i="2" s="1"/>
  <c r="D151" i="2"/>
  <c r="E151" i="2" s="1"/>
  <c r="D152" i="2"/>
  <c r="E152" i="2" s="1"/>
  <c r="D154" i="2"/>
  <c r="E154" i="2" s="1"/>
  <c r="D155" i="2"/>
  <c r="E155" i="2" s="1"/>
  <c r="D157" i="2"/>
  <c r="E157" i="2" s="1"/>
  <c r="D159" i="2"/>
  <c r="E159" i="2" s="1"/>
  <c r="D162" i="2"/>
  <c r="E162" i="2" s="1"/>
  <c r="D164" i="2"/>
  <c r="E164" i="2" s="1"/>
  <c r="D166" i="2"/>
  <c r="E166" i="2" s="1"/>
  <c r="D169" i="2"/>
  <c r="E169" i="2" s="1"/>
  <c r="D171" i="2"/>
  <c r="E171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3" i="2"/>
  <c r="E3" i="2" s="1"/>
  <c r="B4" i="2"/>
  <c r="B6" i="2"/>
  <c r="B8" i="2"/>
  <c r="B11" i="2"/>
  <c r="B13" i="2"/>
  <c r="B14" i="2"/>
  <c r="B16" i="2"/>
  <c r="B19" i="2"/>
  <c r="B23" i="2"/>
  <c r="B25" i="2"/>
  <c r="B26" i="2"/>
  <c r="B27" i="2"/>
  <c r="B29" i="2"/>
  <c r="B32" i="2"/>
  <c r="B35" i="2"/>
  <c r="B37" i="2"/>
  <c r="B39" i="2"/>
  <c r="B41" i="2"/>
  <c r="B43" i="2"/>
  <c r="B45" i="2"/>
  <c r="B47" i="2"/>
  <c r="B48" i="2"/>
  <c r="B54" i="2"/>
  <c r="B56" i="2"/>
  <c r="B57" i="2"/>
  <c r="B58" i="2"/>
  <c r="B59" i="2"/>
  <c r="B62" i="2"/>
  <c r="B64" i="2"/>
  <c r="B67" i="2"/>
  <c r="B68" i="2"/>
  <c r="B71" i="2"/>
  <c r="B73" i="2"/>
  <c r="B74" i="2"/>
  <c r="B76" i="2"/>
  <c r="B78" i="2"/>
  <c r="B80" i="2"/>
  <c r="B84" i="2"/>
  <c r="B87" i="2"/>
  <c r="B89" i="2"/>
  <c r="B91" i="2"/>
  <c r="B93" i="2"/>
  <c r="B95" i="2"/>
  <c r="B97" i="2"/>
  <c r="B99" i="2"/>
  <c r="B101" i="2"/>
  <c r="B103" i="2"/>
  <c r="B105" i="2"/>
  <c r="B106" i="2"/>
  <c r="B107" i="2"/>
  <c r="B109" i="2"/>
  <c r="B113" i="2"/>
  <c r="B116" i="2"/>
  <c r="B119" i="2"/>
  <c r="B121" i="2"/>
  <c r="B123" i="2"/>
  <c r="B127" i="2"/>
  <c r="B130" i="2"/>
  <c r="B131" i="2"/>
  <c r="B133" i="2"/>
  <c r="B135" i="2"/>
  <c r="B136" i="2"/>
  <c r="B138" i="2"/>
  <c r="B140" i="2"/>
  <c r="B142" i="2"/>
  <c r="B144" i="2"/>
  <c r="B146" i="2"/>
  <c r="B148" i="2"/>
  <c r="B150" i="2"/>
  <c r="B151" i="2"/>
  <c r="B153" i="2"/>
  <c r="B156" i="2"/>
  <c r="B157" i="2"/>
  <c r="B159" i="2"/>
  <c r="B160" i="2"/>
  <c r="B162" i="2"/>
  <c r="B163" i="2"/>
  <c r="B165" i="2"/>
  <c r="B166" i="2"/>
  <c r="B168" i="2"/>
  <c r="B170" i="2"/>
  <c r="B171" i="2"/>
  <c r="B173" i="2"/>
  <c r="B174" i="2"/>
  <c r="B176" i="2"/>
  <c r="B178" i="2"/>
  <c r="B179" i="2"/>
  <c r="B181" i="2"/>
  <c r="A2" i="2"/>
  <c r="G42" i="3" l="1"/>
  <c r="G41" i="3"/>
  <c r="G40" i="3"/>
  <c r="G39" i="3"/>
  <c r="G38" i="3"/>
  <c r="G37" i="3"/>
  <c r="G36" i="3"/>
  <c r="G35" i="3"/>
  <c r="G34" i="3"/>
  <c r="G32" i="3"/>
  <c r="G31" i="3"/>
  <c r="G30" i="3"/>
  <c r="G29" i="3"/>
  <c r="H57" i="3" a="1"/>
  <c r="H57" i="3" s="1"/>
  <c r="H59" i="3" a="1"/>
  <c r="H59" i="3" s="1"/>
  <c r="H58" i="3" a="1"/>
  <c r="H58" i="3" s="1"/>
  <c r="H56" i="3" a="1"/>
  <c r="H56" i="3" s="1"/>
  <c r="H55" i="3" a="1"/>
  <c r="H55" i="3" s="1"/>
  <c r="H54" i="3" a="1"/>
  <c r="H54" i="3" s="1"/>
  <c r="H53" i="3" a="1"/>
  <c r="H53" i="3" s="1"/>
  <c r="H52" i="3" a="1"/>
  <c r="H52" i="3" s="1"/>
  <c r="E52" i="3" s="1"/>
  <c r="H51" i="3" a="1"/>
  <c r="H51" i="3" s="1"/>
  <c r="F51" i="3" s="1"/>
  <c r="H13" i="3" a="1"/>
  <c r="H13" i="3" s="1"/>
  <c r="H36" i="3" a="1"/>
  <c r="H36" i="3" s="1"/>
  <c r="H39" i="3" a="1"/>
  <c r="H39" i="3" s="1"/>
  <c r="H42" i="3" a="1"/>
  <c r="H42" i="3" s="1"/>
  <c r="H45" i="3" a="1"/>
  <c r="H45" i="3" s="1"/>
  <c r="H47" i="3" a="1"/>
  <c r="H47" i="3" s="1"/>
  <c r="H49" i="3" a="1"/>
  <c r="H49" i="3" s="1"/>
  <c r="E51" i="3"/>
  <c r="F52" i="3"/>
  <c r="E53" i="3"/>
  <c r="F53" i="3"/>
  <c r="E54" i="3"/>
  <c r="F54" i="3"/>
  <c r="F55" i="3"/>
  <c r="E56" i="3"/>
  <c r="F56" i="3"/>
  <c r="E57" i="3"/>
  <c r="F57" i="3"/>
  <c r="E58" i="3"/>
  <c r="F58" i="3"/>
  <c r="E59" i="3"/>
  <c r="D2" i="3"/>
  <c r="H3" i="3" a="1"/>
  <c r="H3" i="3" s="1"/>
  <c r="H5" i="3" a="1"/>
  <c r="H5" i="3" s="1"/>
  <c r="H6" i="3" a="1"/>
  <c r="H6" i="3" s="1"/>
  <c r="H8" i="3" a="1"/>
  <c r="H8" i="3" s="1"/>
  <c r="H10" i="3" a="1"/>
  <c r="H10" i="3" s="1"/>
  <c r="H11" i="3" a="1"/>
  <c r="H11" i="3" s="1"/>
  <c r="H14" i="3" a="1"/>
  <c r="H14" i="3" s="1"/>
  <c r="H16" i="3" a="1"/>
  <c r="H16" i="3" s="1"/>
  <c r="H18" i="3" a="1"/>
  <c r="H18" i="3" s="1"/>
  <c r="H20" i="3" a="1"/>
  <c r="H20" i="3" s="1"/>
  <c r="H22" i="3" a="1"/>
  <c r="H22" i="3" s="1"/>
  <c r="H24" i="3" a="1"/>
  <c r="H24" i="3" s="1"/>
  <c r="H25" i="3" a="1"/>
  <c r="H25" i="3" s="1"/>
  <c r="H27" i="3" a="1"/>
  <c r="H27" i="3" s="1"/>
  <c r="H29" i="3" a="1"/>
  <c r="H29" i="3" s="1"/>
  <c r="H31" i="3" a="1"/>
  <c r="H31" i="3" s="1"/>
  <c r="H34" i="3" a="1"/>
  <c r="H34" i="3" s="1"/>
  <c r="H35" i="3" a="1"/>
  <c r="H35" i="3" s="1"/>
  <c r="H38" i="3" a="1"/>
  <c r="H38" i="3" s="1"/>
  <c r="H44" i="3" a="1"/>
  <c r="H44" i="3" s="1"/>
  <c r="H46" i="3" a="1"/>
  <c r="H46" i="3" s="1"/>
  <c r="H50" i="3" a="1"/>
  <c r="H50" i="3" s="1"/>
  <c r="E55" i="3"/>
  <c r="F59" i="3"/>
  <c r="H4" i="3" a="1"/>
  <c r="H4" i="3" s="1"/>
  <c r="H7" i="3" a="1"/>
  <c r="H7" i="3" s="1"/>
  <c r="H9" i="3" a="1"/>
  <c r="H9" i="3" s="1"/>
  <c r="H12" i="3" a="1"/>
  <c r="H12" i="3" s="1"/>
  <c r="H15" i="3" a="1"/>
  <c r="H15" i="3" s="1"/>
  <c r="H17" i="3" a="1"/>
  <c r="H17" i="3" s="1"/>
  <c r="H19" i="3" a="1"/>
  <c r="H19" i="3" s="1"/>
  <c r="H21" i="3" a="1"/>
  <c r="H21" i="3" s="1"/>
  <c r="H23" i="3" a="1"/>
  <c r="H23" i="3" s="1"/>
  <c r="H26" i="3" a="1"/>
  <c r="H26" i="3" s="1"/>
  <c r="H28" i="3" a="1"/>
  <c r="H28" i="3" s="1"/>
  <c r="H30" i="3" a="1"/>
  <c r="H30" i="3" s="1"/>
  <c r="H32" i="3" a="1"/>
  <c r="H32" i="3" s="1"/>
  <c r="H33" i="3" a="1"/>
  <c r="H33" i="3" s="1"/>
  <c r="E33" i="3" s="1"/>
  <c r="H37" i="3" a="1"/>
  <c r="H37" i="3" s="1"/>
  <c r="H40" i="3" a="1"/>
  <c r="H40" i="3" s="1"/>
  <c r="H41" i="3" a="1"/>
  <c r="H41" i="3" s="1"/>
  <c r="H43" i="3" a="1"/>
  <c r="H43" i="3" s="1"/>
  <c r="H48" i="3" a="1"/>
  <c r="H48" i="3" s="1"/>
  <c r="F33" i="3"/>
  <c r="G33" i="3" s="1"/>
  <c r="C2" i="2"/>
  <c r="F2" i="2" s="1"/>
  <c r="D2" i="2"/>
  <c r="E2" i="2" s="1"/>
  <c r="B2" i="2"/>
  <c r="H444" i="2" l="1"/>
  <c r="H446" i="2"/>
  <c r="H448" i="2"/>
  <c r="H450" i="2"/>
  <c r="H452" i="2"/>
  <c r="H453" i="2"/>
  <c r="H455" i="2"/>
  <c r="H457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9" i="2"/>
  <c r="H490" i="2"/>
  <c r="H491" i="2"/>
  <c r="H493" i="2"/>
  <c r="H494" i="2"/>
  <c r="H495" i="2"/>
  <c r="H496" i="2"/>
  <c r="H498" i="2"/>
  <c r="H500" i="2"/>
  <c r="H502" i="2"/>
  <c r="H504" i="2"/>
  <c r="H506" i="2"/>
  <c r="H508" i="2"/>
  <c r="H509" i="2"/>
  <c r="H534" i="2"/>
  <c r="H537" i="2"/>
  <c r="H541" i="2"/>
  <c r="H544" i="2"/>
  <c r="H547" i="2"/>
  <c r="H550" i="2"/>
  <c r="H553" i="2"/>
  <c r="H556" i="2"/>
  <c r="H559" i="2"/>
  <c r="H562" i="2"/>
  <c r="H565" i="2"/>
  <c r="H568" i="2"/>
  <c r="H571" i="2"/>
  <c r="H574" i="2"/>
  <c r="H577" i="2"/>
  <c r="H580" i="2"/>
  <c r="H583" i="2"/>
  <c r="H586" i="2"/>
  <c r="H589" i="2"/>
  <c r="H592" i="2"/>
  <c r="H595" i="2"/>
  <c r="H598" i="2"/>
  <c r="H602" i="2"/>
  <c r="H605" i="2"/>
  <c r="H608" i="2"/>
  <c r="H610" i="2"/>
  <c r="H613" i="2"/>
  <c r="H616" i="2"/>
  <c r="H620" i="2"/>
  <c r="H623" i="2"/>
  <c r="H626" i="2"/>
  <c r="H629" i="2"/>
  <c r="H632" i="2"/>
  <c r="H635" i="2"/>
  <c r="H638" i="2"/>
  <c r="H641" i="2"/>
  <c r="H644" i="2"/>
  <c r="H647" i="2"/>
  <c r="H650" i="2"/>
  <c r="H653" i="2"/>
  <c r="H656" i="2"/>
  <c r="H659" i="2"/>
  <c r="H662" i="2"/>
  <c r="H665" i="2"/>
  <c r="H668" i="2"/>
  <c r="G550" i="2"/>
  <c r="G555" i="2"/>
  <c r="G559" i="2"/>
  <c r="G564" i="2"/>
  <c r="G568" i="2"/>
  <c r="G572" i="2"/>
  <c r="G576" i="2"/>
  <c r="G580" i="2"/>
  <c r="G584" i="2"/>
  <c r="G589" i="2"/>
  <c r="G594" i="2"/>
  <c r="H445" i="2"/>
  <c r="H447" i="2"/>
  <c r="H449" i="2"/>
  <c r="H451" i="2"/>
  <c r="H454" i="2"/>
  <c r="H456" i="2"/>
  <c r="H458" i="2"/>
  <c r="H492" i="2"/>
  <c r="H497" i="2"/>
  <c r="H499" i="2"/>
  <c r="H501" i="2"/>
  <c r="H503" i="2"/>
  <c r="H505" i="2"/>
  <c r="H507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9" i="2"/>
  <c r="H530" i="2"/>
  <c r="H531" i="2"/>
  <c r="H532" i="2"/>
  <c r="H533" i="2"/>
  <c r="H536" i="2"/>
  <c r="H538" i="2"/>
  <c r="H540" i="2"/>
  <c r="H543" i="2"/>
  <c r="H546" i="2"/>
  <c r="H549" i="2"/>
  <c r="H552" i="2"/>
  <c r="H555" i="2"/>
  <c r="H558" i="2"/>
  <c r="H561" i="2"/>
  <c r="H564" i="2"/>
  <c r="H567" i="2"/>
  <c r="H570" i="2"/>
  <c r="H573" i="2"/>
  <c r="H576" i="2"/>
  <c r="H579" i="2"/>
  <c r="H582" i="2"/>
  <c r="H585" i="2"/>
  <c r="H588" i="2"/>
  <c r="H591" i="2"/>
  <c r="H594" i="2"/>
  <c r="H597" i="2"/>
  <c r="H600" i="2"/>
  <c r="H603" i="2"/>
  <c r="H606" i="2"/>
  <c r="H609" i="2"/>
  <c r="H612" i="2"/>
  <c r="H615" i="2"/>
  <c r="H618" i="2"/>
  <c r="H621" i="2"/>
  <c r="H624" i="2"/>
  <c r="H627" i="2"/>
  <c r="H630" i="2"/>
  <c r="H633" i="2"/>
  <c r="H636" i="2"/>
  <c r="H639" i="2"/>
  <c r="H642" i="2"/>
  <c r="H645" i="2"/>
  <c r="H648" i="2"/>
  <c r="H651" i="2"/>
  <c r="H654" i="2"/>
  <c r="H657" i="2"/>
  <c r="H660" i="2"/>
  <c r="H663" i="2"/>
  <c r="H667" i="2"/>
  <c r="G549" i="2"/>
  <c r="G554" i="2"/>
  <c r="G558" i="2"/>
  <c r="G563" i="2"/>
  <c r="G583" i="2"/>
  <c r="G588" i="2"/>
  <c r="G59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G476" i="2"/>
  <c r="G478" i="2"/>
  <c r="G480" i="2"/>
  <c r="G482" i="2"/>
  <c r="G484" i="2"/>
  <c r="G486" i="2"/>
  <c r="G488" i="2"/>
  <c r="G490" i="2"/>
  <c r="G492" i="2"/>
  <c r="G494" i="2"/>
  <c r="G496" i="2"/>
  <c r="G498" i="2"/>
  <c r="G500" i="2"/>
  <c r="G502" i="2"/>
  <c r="G504" i="2"/>
  <c r="G505" i="2"/>
  <c r="G507" i="2"/>
  <c r="G509" i="2"/>
  <c r="G511" i="2"/>
  <c r="G513" i="2"/>
  <c r="G515" i="2"/>
  <c r="G517" i="2"/>
  <c r="G519" i="2"/>
  <c r="G521" i="2"/>
  <c r="G523" i="2"/>
  <c r="G524" i="2"/>
  <c r="G526" i="2"/>
  <c r="G528" i="2"/>
  <c r="G530" i="2"/>
  <c r="G532" i="2"/>
  <c r="G534" i="2"/>
  <c r="G536" i="2"/>
  <c r="G538" i="2"/>
  <c r="G540" i="2"/>
  <c r="G542" i="2"/>
  <c r="G544" i="2"/>
  <c r="G545" i="2"/>
  <c r="G546" i="2"/>
  <c r="G547" i="2"/>
  <c r="G551" i="2"/>
  <c r="G553" i="2"/>
  <c r="G557" i="2"/>
  <c r="G562" i="2"/>
  <c r="G566" i="2"/>
  <c r="G570" i="2"/>
  <c r="G574" i="2"/>
  <c r="G578" i="2"/>
  <c r="G582" i="2"/>
  <c r="G587" i="2"/>
  <c r="G591" i="2"/>
  <c r="G596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7" i="2"/>
  <c r="G479" i="2"/>
  <c r="G481" i="2"/>
  <c r="G483" i="2"/>
  <c r="G485" i="2"/>
  <c r="G487" i="2"/>
  <c r="G489" i="2"/>
  <c r="G491" i="2"/>
  <c r="G493" i="2"/>
  <c r="G495" i="2"/>
  <c r="G497" i="2"/>
  <c r="G499" i="2"/>
  <c r="G501" i="2"/>
  <c r="G503" i="2"/>
  <c r="G506" i="2"/>
  <c r="G508" i="2"/>
  <c r="G510" i="2"/>
  <c r="G512" i="2"/>
  <c r="G514" i="2"/>
  <c r="G516" i="2"/>
  <c r="G518" i="2"/>
  <c r="G520" i="2"/>
  <c r="G522" i="2"/>
  <c r="G525" i="2"/>
  <c r="G527" i="2"/>
  <c r="G529" i="2"/>
  <c r="G531" i="2"/>
  <c r="G533" i="2"/>
  <c r="G535" i="2"/>
  <c r="G537" i="2"/>
  <c r="G539" i="2"/>
  <c r="G541" i="2"/>
  <c r="G543" i="2"/>
  <c r="G561" i="2"/>
  <c r="G567" i="2"/>
  <c r="G571" i="2"/>
  <c r="G575" i="2"/>
  <c r="G579" i="2"/>
  <c r="G585" i="2"/>
  <c r="G590" i="2"/>
  <c r="G595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H488" i="2"/>
  <c r="H528" i="2"/>
  <c r="H535" i="2"/>
  <c r="H539" i="2"/>
  <c r="H542" i="2"/>
  <c r="H545" i="2"/>
  <c r="H548" i="2"/>
  <c r="H551" i="2"/>
  <c r="H554" i="2"/>
  <c r="H557" i="2"/>
  <c r="H560" i="2"/>
  <c r="H563" i="2"/>
  <c r="H566" i="2"/>
  <c r="H569" i="2"/>
  <c r="H572" i="2"/>
  <c r="H575" i="2"/>
  <c r="H578" i="2"/>
  <c r="H581" i="2"/>
  <c r="H584" i="2"/>
  <c r="H587" i="2"/>
  <c r="H590" i="2"/>
  <c r="H593" i="2"/>
  <c r="H596" i="2"/>
  <c r="H599" i="2"/>
  <c r="H601" i="2"/>
  <c r="H604" i="2"/>
  <c r="H607" i="2"/>
  <c r="H611" i="2"/>
  <c r="H614" i="2"/>
  <c r="H617" i="2"/>
  <c r="H619" i="2"/>
  <c r="H622" i="2"/>
  <c r="H625" i="2"/>
  <c r="H628" i="2"/>
  <c r="H631" i="2"/>
  <c r="H634" i="2"/>
  <c r="H637" i="2"/>
  <c r="H640" i="2"/>
  <c r="H643" i="2"/>
  <c r="H646" i="2"/>
  <c r="H649" i="2"/>
  <c r="H652" i="2"/>
  <c r="H655" i="2"/>
  <c r="H658" i="2"/>
  <c r="H661" i="2"/>
  <c r="H664" i="2"/>
  <c r="H666" i="2"/>
  <c r="G548" i="2"/>
  <c r="G552" i="2"/>
  <c r="G556" i="2"/>
  <c r="G560" i="2"/>
  <c r="G565" i="2"/>
  <c r="G569" i="2"/>
  <c r="G573" i="2"/>
  <c r="G577" i="2"/>
  <c r="G581" i="2"/>
  <c r="G586" i="2"/>
  <c r="G593" i="2"/>
  <c r="G597" i="2"/>
  <c r="H154" i="2"/>
  <c r="H148" i="2"/>
  <c r="H142" i="2"/>
  <c r="H136" i="2"/>
  <c r="H131" i="2"/>
  <c r="H125" i="2"/>
  <c r="H121" i="2"/>
  <c r="H116" i="2"/>
  <c r="H110" i="2"/>
  <c r="H104" i="2"/>
  <c r="H99" i="2"/>
  <c r="H97" i="2"/>
  <c r="H91" i="2"/>
  <c r="H85" i="2"/>
  <c r="H77" i="2"/>
  <c r="H72" i="2"/>
  <c r="H323" i="2"/>
  <c r="H155" i="2"/>
  <c r="H150" i="2"/>
  <c r="H146" i="2"/>
  <c r="H138" i="2"/>
  <c r="H133" i="2"/>
  <c r="H127" i="2"/>
  <c r="H119" i="2"/>
  <c r="H114" i="2"/>
  <c r="H108" i="2"/>
  <c r="H101" i="2"/>
  <c r="H95" i="2"/>
  <c r="H89" i="2"/>
  <c r="H83" i="2"/>
  <c r="H81" i="2"/>
  <c r="H76" i="2"/>
  <c r="H325" i="2"/>
  <c r="H322" i="2"/>
  <c r="H152" i="2"/>
  <c r="H144" i="2"/>
  <c r="H140" i="2"/>
  <c r="H135" i="2"/>
  <c r="H129" i="2"/>
  <c r="H123" i="2"/>
  <c r="H117" i="2"/>
  <c r="H112" i="2"/>
  <c r="H106" i="2"/>
  <c r="H103" i="2"/>
  <c r="H93" i="2"/>
  <c r="H87" i="2"/>
  <c r="H79" i="2"/>
  <c r="H74" i="2"/>
  <c r="H70" i="2"/>
  <c r="E13" i="3"/>
  <c r="F13" i="3"/>
  <c r="F36" i="3"/>
  <c r="E36" i="3"/>
  <c r="F39" i="3"/>
  <c r="E39" i="3"/>
  <c r="E42" i="3"/>
  <c r="F42" i="3"/>
  <c r="F45" i="3"/>
  <c r="E45" i="3"/>
  <c r="F47" i="3"/>
  <c r="E47" i="3"/>
  <c r="F49" i="3"/>
  <c r="E49" i="3"/>
  <c r="H401" i="2"/>
  <c r="H399" i="2"/>
  <c r="H397" i="2"/>
  <c r="H395" i="2"/>
  <c r="H393" i="2"/>
  <c r="H391" i="2"/>
  <c r="H389" i="2"/>
  <c r="H386" i="2"/>
  <c r="H384" i="2"/>
  <c r="H383" i="2"/>
  <c r="H381" i="2"/>
  <c r="H378" i="2"/>
  <c r="H376" i="2"/>
  <c r="H374" i="2"/>
  <c r="H372" i="2"/>
  <c r="H370" i="2"/>
  <c r="H368" i="2"/>
  <c r="H366" i="2"/>
  <c r="H364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0" i="2"/>
  <c r="H317" i="2"/>
  <c r="H315" i="2"/>
  <c r="H313" i="2"/>
  <c r="H311" i="2"/>
  <c r="H310" i="2"/>
  <c r="H308" i="2"/>
  <c r="H306" i="2"/>
  <c r="H304" i="2"/>
  <c r="H302" i="2"/>
  <c r="H300" i="2"/>
  <c r="H298" i="2"/>
  <c r="H296" i="2"/>
  <c r="H294" i="2"/>
  <c r="H292" i="2"/>
  <c r="H290" i="2"/>
  <c r="H288" i="2"/>
  <c r="H286" i="2"/>
  <c r="H284" i="2"/>
  <c r="H282" i="2"/>
  <c r="H280" i="2"/>
  <c r="H278" i="2"/>
  <c r="H276" i="2"/>
  <c r="H275" i="2"/>
  <c r="H274" i="2"/>
  <c r="H273" i="2"/>
  <c r="H272" i="2"/>
  <c r="H270" i="2"/>
  <c r="H268" i="2"/>
  <c r="H266" i="2"/>
  <c r="H264" i="2"/>
  <c r="H262" i="2"/>
  <c r="H260" i="2"/>
  <c r="H258" i="2"/>
  <c r="H256" i="2"/>
  <c r="H254" i="2"/>
  <c r="H252" i="2"/>
  <c r="H251" i="2"/>
  <c r="H249" i="2"/>
  <c r="H247" i="2"/>
  <c r="H245" i="2"/>
  <c r="H243" i="2"/>
  <c r="H241" i="2"/>
  <c r="H239" i="2"/>
  <c r="H237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1" i="2"/>
  <c r="H199" i="2"/>
  <c r="H197" i="2"/>
  <c r="H195" i="2"/>
  <c r="H194" i="2"/>
  <c r="H192" i="2"/>
  <c r="H190" i="2"/>
  <c r="H188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68" i="2"/>
  <c r="H66" i="2"/>
  <c r="H64" i="2"/>
  <c r="H62" i="2"/>
  <c r="H60" i="2"/>
  <c r="H57" i="2"/>
  <c r="H55" i="2"/>
  <c r="H53" i="2"/>
  <c r="H51" i="2"/>
  <c r="H49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1" i="2"/>
  <c r="H19" i="2"/>
  <c r="H17" i="2"/>
  <c r="H15" i="2"/>
  <c r="H13" i="2"/>
  <c r="H11" i="2"/>
  <c r="H10" i="2"/>
  <c r="H8" i="2"/>
  <c r="H6" i="2"/>
  <c r="H5" i="2"/>
  <c r="H4" i="2"/>
  <c r="G422" i="2"/>
  <c r="G420" i="2"/>
  <c r="G419" i="2"/>
  <c r="G418" i="2"/>
  <c r="G417" i="2"/>
  <c r="G416" i="2"/>
  <c r="G415" i="2"/>
  <c r="G414" i="2"/>
  <c r="G413" i="2"/>
  <c r="G412" i="2"/>
  <c r="G411" i="2"/>
  <c r="G409" i="2"/>
  <c r="G408" i="2"/>
  <c r="G407" i="2"/>
  <c r="G406" i="2"/>
  <c r="G405" i="2"/>
  <c r="G404" i="2"/>
  <c r="G403" i="2"/>
  <c r="G401" i="2"/>
  <c r="G400" i="2"/>
  <c r="G399" i="2"/>
  <c r="G397" i="2"/>
  <c r="G396" i="2"/>
  <c r="G395" i="2"/>
  <c r="G394" i="2"/>
  <c r="G393" i="2"/>
  <c r="G392" i="2"/>
  <c r="G391" i="2"/>
  <c r="G389" i="2"/>
  <c r="G388" i="2"/>
  <c r="G312" i="2"/>
  <c r="G310" i="2"/>
  <c r="G308" i="2"/>
  <c r="G304" i="2"/>
  <c r="G301" i="2"/>
  <c r="G299" i="2"/>
  <c r="G297" i="2"/>
  <c r="G295" i="2"/>
  <c r="G292" i="2"/>
  <c r="G288" i="2"/>
  <c r="G287" i="2"/>
  <c r="G285" i="2"/>
  <c r="G283" i="2"/>
  <c r="G280" i="2"/>
  <c r="G277" i="2"/>
  <c r="G275" i="2"/>
  <c r="G274" i="2"/>
  <c r="G272" i="2"/>
  <c r="G265" i="2"/>
  <c r="G264" i="2"/>
  <c r="G263" i="2"/>
  <c r="G262" i="2"/>
  <c r="G261" i="2"/>
  <c r="G259" i="2"/>
  <c r="G256" i="2"/>
  <c r="G253" i="2"/>
  <c r="G251" i="2"/>
  <c r="G249" i="2"/>
  <c r="G244" i="2"/>
  <c r="G241" i="2"/>
  <c r="G239" i="2"/>
  <c r="G237" i="2"/>
  <c r="G235" i="2"/>
  <c r="G233" i="2"/>
  <c r="G231" i="2"/>
  <c r="G228" i="2"/>
  <c r="G226" i="2"/>
  <c r="G224" i="2"/>
  <c r="G221" i="2"/>
  <c r="G219" i="2"/>
  <c r="G216" i="2"/>
  <c r="G214" i="2"/>
  <c r="G211" i="2"/>
  <c r="G209" i="2"/>
  <c r="G207" i="2"/>
  <c r="G204" i="2"/>
  <c r="G202" i="2"/>
  <c r="G200" i="2"/>
  <c r="G196" i="2"/>
  <c r="G193" i="2"/>
  <c r="G191" i="2"/>
  <c r="G189" i="2"/>
  <c r="G187" i="2"/>
  <c r="G184" i="2"/>
  <c r="G181" i="2"/>
  <c r="G178" i="2"/>
  <c r="G176" i="2"/>
  <c r="G174" i="2"/>
  <c r="G172" i="2"/>
  <c r="G169" i="2"/>
  <c r="G167" i="2"/>
  <c r="G165" i="2"/>
  <c r="G163" i="2"/>
  <c r="G161" i="2"/>
  <c r="G160" i="2"/>
  <c r="G157" i="2"/>
  <c r="G155" i="2"/>
  <c r="G151" i="2"/>
  <c r="G148" i="2"/>
  <c r="G145" i="2"/>
  <c r="G143" i="2"/>
  <c r="G141" i="2"/>
  <c r="G139" i="2"/>
  <c r="G137" i="2"/>
  <c r="G135" i="2"/>
  <c r="G132" i="2"/>
  <c r="G130" i="2"/>
  <c r="G128" i="2"/>
  <c r="G126" i="2"/>
  <c r="G124" i="2"/>
  <c r="G121" i="2"/>
  <c r="G119" i="2"/>
  <c r="G117" i="2"/>
  <c r="G115" i="2"/>
  <c r="G112" i="2"/>
  <c r="G108" i="2"/>
  <c r="G106" i="2"/>
  <c r="G104" i="2"/>
  <c r="G100" i="2"/>
  <c r="G97" i="2"/>
  <c r="G95" i="2"/>
  <c r="G93" i="2"/>
  <c r="G91" i="2"/>
  <c r="G89" i="2"/>
  <c r="G87" i="2"/>
  <c r="G84" i="2"/>
  <c r="G82" i="2"/>
  <c r="G80" i="2"/>
  <c r="G76" i="2"/>
  <c r="G73" i="2"/>
  <c r="G68" i="2"/>
  <c r="G67" i="2"/>
  <c r="G66" i="2"/>
  <c r="G64" i="2"/>
  <c r="G61" i="2"/>
  <c r="G59" i="2"/>
  <c r="G57" i="2"/>
  <c r="G55" i="2"/>
  <c r="G53" i="2"/>
  <c r="G51" i="2"/>
  <c r="G48" i="2"/>
  <c r="G46" i="2"/>
  <c r="G44" i="2"/>
  <c r="G41" i="2"/>
  <c r="G39" i="2"/>
  <c r="G36" i="2"/>
  <c r="G34" i="2"/>
  <c r="G32" i="2"/>
  <c r="G30" i="2"/>
  <c r="G29" i="2"/>
  <c r="G27" i="2"/>
  <c r="G24" i="2"/>
  <c r="G22" i="2"/>
  <c r="G20" i="2"/>
  <c r="G18" i="2"/>
  <c r="G16" i="2"/>
  <c r="G13" i="2"/>
  <c r="G11" i="2"/>
  <c r="G9" i="2"/>
  <c r="G7" i="2"/>
  <c r="G4" i="2"/>
  <c r="H422" i="2"/>
  <c r="H418" i="2"/>
  <c r="H415" i="2"/>
  <c r="H413" i="2"/>
  <c r="H409" i="2"/>
  <c r="H404" i="2"/>
  <c r="H400" i="2"/>
  <c r="H396" i="2"/>
  <c r="H392" i="2"/>
  <c r="H388" i="2"/>
  <c r="H385" i="2"/>
  <c r="H380" i="2"/>
  <c r="H377" i="2"/>
  <c r="H373" i="2"/>
  <c r="H369" i="2"/>
  <c r="H365" i="2"/>
  <c r="H360" i="2"/>
  <c r="H356" i="2"/>
  <c r="H352" i="2"/>
  <c r="H346" i="2"/>
  <c r="H342" i="2"/>
  <c r="H338" i="2"/>
  <c r="H334" i="2"/>
  <c r="H330" i="2"/>
  <c r="H326" i="2"/>
  <c r="H321" i="2"/>
  <c r="H318" i="2"/>
  <c r="H314" i="2"/>
  <c r="H309" i="2"/>
  <c r="H305" i="2"/>
  <c r="H301" i="2"/>
  <c r="H297" i="2"/>
  <c r="H293" i="2"/>
  <c r="H289" i="2"/>
  <c r="H285" i="2"/>
  <c r="H281" i="2"/>
  <c r="H277" i="2"/>
  <c r="H269" i="2"/>
  <c r="H265" i="2"/>
  <c r="H261" i="2"/>
  <c r="H257" i="2"/>
  <c r="H253" i="2"/>
  <c r="H248" i="2"/>
  <c r="H244" i="2"/>
  <c r="H240" i="2"/>
  <c r="H236" i="2"/>
  <c r="H233" i="2"/>
  <c r="H229" i="2"/>
  <c r="H225" i="2"/>
  <c r="H221" i="2"/>
  <c r="H217" i="2"/>
  <c r="H213" i="2"/>
  <c r="H209" i="2"/>
  <c r="H205" i="2"/>
  <c r="H200" i="2"/>
  <c r="H196" i="2"/>
  <c r="H191" i="2"/>
  <c r="H186" i="2"/>
  <c r="H182" i="2"/>
  <c r="H178" i="2"/>
  <c r="H174" i="2"/>
  <c r="H170" i="2"/>
  <c r="H166" i="2"/>
  <c r="H160" i="2"/>
  <c r="H156" i="2"/>
  <c r="H151" i="2"/>
  <c r="H147" i="2"/>
  <c r="H143" i="2"/>
  <c r="H139" i="2"/>
  <c r="H134" i="2"/>
  <c r="H130" i="2"/>
  <c r="H126" i="2"/>
  <c r="H122" i="2"/>
  <c r="H118" i="2"/>
  <c r="H113" i="2"/>
  <c r="H109" i="2"/>
  <c r="H105" i="2"/>
  <c r="H100" i="2"/>
  <c r="H96" i="2"/>
  <c r="H92" i="2"/>
  <c r="H88" i="2"/>
  <c r="H84" i="2"/>
  <c r="H80" i="2"/>
  <c r="H75" i="2"/>
  <c r="H71" i="2"/>
  <c r="H67" i="2"/>
  <c r="H63" i="2"/>
  <c r="H59" i="2"/>
  <c r="H58" i="2"/>
  <c r="H54" i="2"/>
  <c r="H50" i="2"/>
  <c r="H45" i="2"/>
  <c r="H41" i="2"/>
  <c r="H37" i="2"/>
  <c r="H33" i="2"/>
  <c r="H29" i="2"/>
  <c r="H25" i="2"/>
  <c r="H20" i="2"/>
  <c r="H16" i="2"/>
  <c r="H12" i="2"/>
  <c r="H7" i="2"/>
  <c r="H2" i="3" a="1"/>
  <c r="H2" i="3" s="1"/>
  <c r="H421" i="2"/>
  <c r="H419" i="2"/>
  <c r="H417" i="2"/>
  <c r="H414" i="2"/>
  <c r="H412" i="2"/>
  <c r="H410" i="2"/>
  <c r="H408" i="2"/>
  <c r="H406" i="2"/>
  <c r="H405" i="2"/>
  <c r="G387" i="2"/>
  <c r="G385" i="2"/>
  <c r="G384" i="2"/>
  <c r="G383" i="2"/>
  <c r="G382" i="2"/>
  <c r="G381" i="2"/>
  <c r="G380" i="2"/>
  <c r="G379" i="2"/>
  <c r="G378" i="2"/>
  <c r="G376" i="2"/>
  <c r="G375" i="2"/>
  <c r="G373" i="2"/>
  <c r="G372" i="2"/>
  <c r="G371" i="2"/>
  <c r="G370" i="2"/>
  <c r="G369" i="2"/>
  <c r="G368" i="2"/>
  <c r="G367" i="2"/>
  <c r="G365" i="2"/>
  <c r="G364" i="2"/>
  <c r="G363" i="2"/>
  <c r="G361" i="2"/>
  <c r="G360" i="2"/>
  <c r="G359" i="2"/>
  <c r="G358" i="2"/>
  <c r="G357" i="2"/>
  <c r="G356" i="2"/>
  <c r="G355" i="2"/>
  <c r="G354" i="2"/>
  <c r="G353" i="2"/>
  <c r="G352" i="2"/>
  <c r="G351" i="2"/>
  <c r="G349" i="2"/>
  <c r="G348" i="2"/>
  <c r="G347" i="2"/>
  <c r="G346" i="2"/>
  <c r="G345" i="2"/>
  <c r="G344" i="2"/>
  <c r="G343" i="2"/>
  <c r="G342" i="2"/>
  <c r="G341" i="2"/>
  <c r="G340" i="2"/>
  <c r="G339" i="2"/>
  <c r="G337" i="2"/>
  <c r="G336" i="2"/>
  <c r="G335" i="2"/>
  <c r="G334" i="2"/>
  <c r="G333" i="2"/>
  <c r="G332" i="2"/>
  <c r="G331" i="2"/>
  <c r="G329" i="2"/>
  <c r="G328" i="2"/>
  <c r="G327" i="2"/>
  <c r="G325" i="2"/>
  <c r="G324" i="2"/>
  <c r="G323" i="2"/>
  <c r="G322" i="2"/>
  <c r="G321" i="2"/>
  <c r="G320" i="2"/>
  <c r="G319" i="2"/>
  <c r="G318" i="2"/>
  <c r="G317" i="2"/>
  <c r="G315" i="2"/>
  <c r="G313" i="2"/>
  <c r="G311" i="2"/>
  <c r="G309" i="2"/>
  <c r="G307" i="2"/>
  <c r="G305" i="2"/>
  <c r="G303" i="2"/>
  <c r="G300" i="2"/>
  <c r="G298" i="2"/>
  <c r="G296" i="2"/>
  <c r="G293" i="2"/>
  <c r="G289" i="2"/>
  <c r="G286" i="2"/>
  <c r="G284" i="2"/>
  <c r="G282" i="2"/>
  <c r="G281" i="2"/>
  <c r="G279" i="2"/>
  <c r="G276" i="2"/>
  <c r="G273" i="2"/>
  <c r="G271" i="2"/>
  <c r="G270" i="2"/>
  <c r="G269" i="2"/>
  <c r="G267" i="2"/>
  <c r="G260" i="2"/>
  <c r="G257" i="2"/>
  <c r="G255" i="2"/>
  <c r="G252" i="2"/>
  <c r="G250" i="2"/>
  <c r="G248" i="2"/>
  <c r="G247" i="2"/>
  <c r="G245" i="2"/>
  <c r="G243" i="2"/>
  <c r="G240" i="2"/>
  <c r="G238" i="2"/>
  <c r="G236" i="2"/>
  <c r="G234" i="2"/>
  <c r="G232" i="2"/>
  <c r="G229" i="2"/>
  <c r="G227" i="2"/>
  <c r="G225" i="2"/>
  <c r="G223" i="2"/>
  <c r="G220" i="2"/>
  <c r="G217" i="2"/>
  <c r="G215" i="2"/>
  <c r="G213" i="2"/>
  <c r="G210" i="2"/>
  <c r="G208" i="2"/>
  <c r="G205" i="2"/>
  <c r="G203" i="2"/>
  <c r="G201" i="2"/>
  <c r="G199" i="2"/>
  <c r="G197" i="2"/>
  <c r="G195" i="2"/>
  <c r="G192" i="2"/>
  <c r="G190" i="2"/>
  <c r="G188" i="2"/>
  <c r="G185" i="2"/>
  <c r="G183" i="2"/>
  <c r="G180" i="2"/>
  <c r="G177" i="2"/>
  <c r="G175" i="2"/>
  <c r="G173" i="2"/>
  <c r="G171" i="2"/>
  <c r="G168" i="2"/>
  <c r="G166" i="2"/>
  <c r="G164" i="2"/>
  <c r="G162" i="2"/>
  <c r="G159" i="2"/>
  <c r="G156" i="2"/>
  <c r="G154" i="2"/>
  <c r="G153" i="2"/>
  <c r="G149" i="2"/>
  <c r="G147" i="2"/>
  <c r="G144" i="2"/>
  <c r="G142" i="2"/>
  <c r="G140" i="2"/>
  <c r="G138" i="2"/>
  <c r="G136" i="2"/>
  <c r="G133" i="2"/>
  <c r="G131" i="2"/>
  <c r="G129" i="2"/>
  <c r="G127" i="2"/>
  <c r="G125" i="2"/>
  <c r="G123" i="2"/>
  <c r="G120" i="2"/>
  <c r="G118" i="2"/>
  <c r="G116" i="2"/>
  <c r="G113" i="2"/>
  <c r="G109" i="2"/>
  <c r="G107" i="2"/>
  <c r="G105" i="2"/>
  <c r="G103" i="2"/>
  <c r="G101" i="2"/>
  <c r="G99" i="2"/>
  <c r="G96" i="2"/>
  <c r="G94" i="2"/>
  <c r="G92" i="2"/>
  <c r="G90" i="2"/>
  <c r="G88" i="2"/>
  <c r="G85" i="2"/>
  <c r="G83" i="2"/>
  <c r="G81" i="2"/>
  <c r="G79" i="2"/>
  <c r="G77" i="2"/>
  <c r="G75" i="2"/>
  <c r="G72" i="2"/>
  <c r="G70" i="2"/>
  <c r="G69" i="2"/>
  <c r="G65" i="2"/>
  <c r="G63" i="2"/>
  <c r="G60" i="2"/>
  <c r="G58" i="2"/>
  <c r="G56" i="2"/>
  <c r="G54" i="2"/>
  <c r="G52" i="2"/>
  <c r="G49" i="2"/>
  <c r="G47" i="2"/>
  <c r="G45" i="2"/>
  <c r="G43" i="2"/>
  <c r="G40" i="2"/>
  <c r="G37" i="2"/>
  <c r="G35" i="2"/>
  <c r="G33" i="2"/>
  <c r="G31" i="2"/>
  <c r="G28" i="2"/>
  <c r="G25" i="2"/>
  <c r="G23" i="2"/>
  <c r="G21" i="2"/>
  <c r="G19" i="2"/>
  <c r="G17" i="2"/>
  <c r="G15" i="2"/>
  <c r="G12" i="2"/>
  <c r="G10" i="2"/>
  <c r="G8" i="2"/>
  <c r="G5" i="2"/>
  <c r="G3" i="2"/>
  <c r="H420" i="2"/>
  <c r="H416" i="2"/>
  <c r="H411" i="2"/>
  <c r="H407" i="2"/>
  <c r="H402" i="2"/>
  <c r="H398" i="2"/>
  <c r="H394" i="2"/>
  <c r="H390" i="2"/>
  <c r="H387" i="2"/>
  <c r="H382" i="2"/>
  <c r="H379" i="2"/>
  <c r="H375" i="2"/>
  <c r="H371" i="2"/>
  <c r="H367" i="2"/>
  <c r="H362" i="2"/>
  <c r="H358" i="2"/>
  <c r="H354" i="2"/>
  <c r="H350" i="2"/>
  <c r="H348" i="2"/>
  <c r="H344" i="2"/>
  <c r="H340" i="2"/>
  <c r="H336" i="2"/>
  <c r="H332" i="2"/>
  <c r="H328" i="2"/>
  <c r="H324" i="2"/>
  <c r="H319" i="2"/>
  <c r="H316" i="2"/>
  <c r="H312" i="2"/>
  <c r="H307" i="2"/>
  <c r="H303" i="2"/>
  <c r="H299" i="2"/>
  <c r="H295" i="2"/>
  <c r="H291" i="2"/>
  <c r="H287" i="2"/>
  <c r="H283" i="2"/>
  <c r="H279" i="2"/>
  <c r="H271" i="2"/>
  <c r="H267" i="2"/>
  <c r="H263" i="2"/>
  <c r="H259" i="2"/>
  <c r="H255" i="2"/>
  <c r="H250" i="2"/>
  <c r="H246" i="2"/>
  <c r="H242" i="2"/>
  <c r="H238" i="2"/>
  <c r="H235" i="2"/>
  <c r="H231" i="2"/>
  <c r="H227" i="2"/>
  <c r="H223" i="2"/>
  <c r="H219" i="2"/>
  <c r="H215" i="2"/>
  <c r="H211" i="2"/>
  <c r="H207" i="2"/>
  <c r="H203" i="2"/>
  <c r="H198" i="2"/>
  <c r="H193" i="2"/>
  <c r="H189" i="2"/>
  <c r="H184" i="2"/>
  <c r="H180" i="2"/>
  <c r="H176" i="2"/>
  <c r="H172" i="2"/>
  <c r="H168" i="2"/>
  <c r="H164" i="2"/>
  <c r="H162" i="2"/>
  <c r="H158" i="2"/>
  <c r="H153" i="2"/>
  <c r="H149" i="2"/>
  <c r="H145" i="2"/>
  <c r="H141" i="2"/>
  <c r="H137" i="2"/>
  <c r="H132" i="2"/>
  <c r="H128" i="2"/>
  <c r="H124" i="2"/>
  <c r="H120" i="2"/>
  <c r="H115" i="2"/>
  <c r="H111" i="2"/>
  <c r="H107" i="2"/>
  <c r="H102" i="2"/>
  <c r="H98" i="2"/>
  <c r="H94" i="2"/>
  <c r="H90" i="2"/>
  <c r="H86" i="2"/>
  <c r="H82" i="2"/>
  <c r="H78" i="2"/>
  <c r="H73" i="2"/>
  <c r="H69" i="2"/>
  <c r="H65" i="2"/>
  <c r="H61" i="2"/>
  <c r="H56" i="2"/>
  <c r="H52" i="2"/>
  <c r="H47" i="2"/>
  <c r="H43" i="2"/>
  <c r="H39" i="2"/>
  <c r="H35" i="2"/>
  <c r="H31" i="2"/>
  <c r="H27" i="2"/>
  <c r="H23" i="2"/>
  <c r="H18" i="2"/>
  <c r="H14" i="2"/>
  <c r="H9" i="2"/>
  <c r="H3" i="2"/>
  <c r="H403" i="2"/>
  <c r="F3" i="3"/>
  <c r="E3" i="3"/>
  <c r="F5" i="3"/>
  <c r="E5" i="3"/>
  <c r="E6" i="3"/>
  <c r="G6" i="3" s="1"/>
  <c r="F6" i="3"/>
  <c r="E8" i="3"/>
  <c r="F8" i="3"/>
  <c r="E10" i="3"/>
  <c r="F10" i="3"/>
  <c r="F11" i="3"/>
  <c r="E11" i="3"/>
  <c r="G11" i="3" s="1"/>
  <c r="E14" i="3"/>
  <c r="F14" i="3"/>
  <c r="F16" i="3"/>
  <c r="E16" i="3"/>
  <c r="G16" i="3" s="1"/>
  <c r="F18" i="3"/>
  <c r="E18" i="3"/>
  <c r="G18" i="3" s="1"/>
  <c r="E20" i="3"/>
  <c r="F20" i="3"/>
  <c r="F22" i="3"/>
  <c r="E22" i="3"/>
  <c r="G22" i="3" s="1"/>
  <c r="F24" i="3"/>
  <c r="E24" i="3"/>
  <c r="G24" i="3" s="1"/>
  <c r="F25" i="3"/>
  <c r="E25" i="3"/>
  <c r="G25" i="3" s="1"/>
  <c r="E27" i="3"/>
  <c r="F27" i="3"/>
  <c r="E29" i="3"/>
  <c r="F29" i="3"/>
  <c r="E31" i="3"/>
  <c r="F31" i="3"/>
  <c r="F34" i="3"/>
  <c r="E34" i="3"/>
  <c r="E35" i="3"/>
  <c r="F35" i="3"/>
  <c r="E38" i="3"/>
  <c r="F38" i="3"/>
  <c r="F44" i="3"/>
  <c r="E44" i="3"/>
  <c r="E46" i="3"/>
  <c r="F46" i="3"/>
  <c r="E50" i="3"/>
  <c r="F50" i="3"/>
  <c r="E4" i="3"/>
  <c r="F4" i="3"/>
  <c r="E7" i="3"/>
  <c r="F7" i="3"/>
  <c r="F9" i="3"/>
  <c r="E9" i="3"/>
  <c r="G9" i="3" s="1"/>
  <c r="E12" i="3"/>
  <c r="F12" i="3"/>
  <c r="E15" i="3"/>
  <c r="F15" i="3"/>
  <c r="E17" i="3"/>
  <c r="F17" i="3"/>
  <c r="F19" i="3"/>
  <c r="E19" i="3"/>
  <c r="G19" i="3" s="1"/>
  <c r="E21" i="3"/>
  <c r="F21" i="3"/>
  <c r="E23" i="3"/>
  <c r="F23" i="3"/>
  <c r="F26" i="3"/>
  <c r="E26" i="3"/>
  <c r="G26" i="3" s="1"/>
  <c r="E28" i="3"/>
  <c r="F28" i="3"/>
  <c r="F30" i="3"/>
  <c r="E30" i="3"/>
  <c r="F32" i="3"/>
  <c r="E32" i="3"/>
  <c r="G246" i="2" s="1"/>
  <c r="E37" i="3"/>
  <c r="F37" i="3"/>
  <c r="F40" i="3"/>
  <c r="E40" i="3"/>
  <c r="G306" i="2" s="1"/>
  <c r="E41" i="3"/>
  <c r="F41" i="3"/>
  <c r="E43" i="3"/>
  <c r="F43" i="3"/>
  <c r="F48" i="3"/>
  <c r="E48" i="3"/>
  <c r="G114" i="2"/>
  <c r="G402" i="2"/>
  <c r="G13" i="3" l="1"/>
  <c r="G8" i="3"/>
  <c r="G10" i="3"/>
  <c r="G146" i="2" s="1"/>
  <c r="G14" i="3"/>
  <c r="G198" i="2" s="1"/>
  <c r="G20" i="3"/>
  <c r="G27" i="3"/>
  <c r="G4" i="3"/>
  <c r="G7" i="3"/>
  <c r="G12" i="3"/>
  <c r="G179" i="2" s="1"/>
  <c r="G15" i="3"/>
  <c r="G17" i="3"/>
  <c r="G21" i="3"/>
  <c r="G23" i="3"/>
  <c r="G28" i="3"/>
  <c r="G3" i="3"/>
  <c r="G26" i="2"/>
  <c r="G5" i="3"/>
  <c r="G410" i="2"/>
  <c r="G42" i="2"/>
  <c r="G6" i="2"/>
  <c r="G186" i="2"/>
  <c r="G390" i="2"/>
  <c r="G14" i="2"/>
  <c r="G71" i="2"/>
  <c r="G78" i="2"/>
  <c r="G170" i="2"/>
  <c r="G212" i="2"/>
  <c r="G316" i="2"/>
  <c r="G377" i="2"/>
  <c r="G74" i="2"/>
  <c r="G291" i="2"/>
  <c r="G62" i="2"/>
  <c r="G111" i="2"/>
  <c r="H2" i="2"/>
  <c r="F2" i="3"/>
  <c r="E2" i="3"/>
  <c r="G152" i="2"/>
  <c r="G158" i="2"/>
  <c r="G150" i="2"/>
  <c r="G50" i="2"/>
  <c r="G86" i="2"/>
  <c r="G254" i="2"/>
  <c r="G290" i="2"/>
  <c r="G278" i="2"/>
  <c r="G362" i="2"/>
  <c r="G350" i="2"/>
  <c r="G242" i="2"/>
  <c r="G218" i="2"/>
  <c r="G206" i="2"/>
  <c r="G230" i="2"/>
  <c r="G222" i="2"/>
  <c r="G266" i="2"/>
  <c r="G258" i="2"/>
  <c r="G302" i="2"/>
  <c r="G294" i="2"/>
  <c r="G326" i="2"/>
  <c r="G314" i="2"/>
  <c r="G338" i="2"/>
  <c r="G330" i="2"/>
  <c r="G374" i="2"/>
  <c r="G366" i="2"/>
  <c r="G398" i="2"/>
  <c r="G386" i="2"/>
  <c r="G2" i="3" l="1"/>
  <c r="G38" i="2"/>
  <c r="G268" i="2"/>
  <c r="G194" i="2"/>
  <c r="G421" i="2"/>
  <c r="G102" i="2"/>
  <c r="G182" i="2"/>
  <c r="G110" i="2"/>
  <c r="G98" i="2"/>
  <c r="G134" i="2"/>
  <c r="G122" i="2"/>
  <c r="M18" i="2"/>
  <c r="G2" i="2"/>
  <c r="I2" i="2" s="1"/>
  <c r="C3" i="2" s="1"/>
  <c r="F3" i="2" s="1"/>
  <c r="I3" i="2" s="1"/>
  <c r="C4" i="2" s="1"/>
  <c r="F4" i="2" s="1"/>
  <c r="I4" i="2" s="1"/>
  <c r="C5" i="2" s="1"/>
  <c r="F5" i="2" s="1"/>
  <c r="I5" i="2" s="1"/>
  <c r="C6" i="2" s="1"/>
  <c r="F6" i="2" l="1"/>
  <c r="I6" i="2" s="1"/>
  <c r="C7" i="2" s="1"/>
  <c r="F7" i="2" l="1"/>
  <c r="I7" i="2" s="1"/>
  <c r="C8" i="2" s="1"/>
  <c r="F8" i="2" l="1"/>
  <c r="I8" i="2" s="1"/>
  <c r="C9" i="2" l="1"/>
  <c r="F9" i="2" l="1"/>
  <c r="I9" i="2" s="1"/>
  <c r="C10" i="2" l="1"/>
  <c r="F10" i="2" l="1"/>
  <c r="I10" i="2" s="1"/>
  <c r="C11" i="2" l="1"/>
  <c r="F11" i="2" l="1"/>
  <c r="I11" i="2" s="1"/>
  <c r="C12" i="2" s="1"/>
  <c r="F12" i="2" l="1"/>
  <c r="I12" i="2" s="1"/>
  <c r="C13" i="2" s="1"/>
  <c r="F13" i="2" l="1"/>
  <c r="I13" i="2" s="1"/>
  <c r="C14" i="2" l="1"/>
  <c r="F14" i="2" l="1"/>
  <c r="I14" i="2" s="1"/>
  <c r="C15" i="2" s="1"/>
  <c r="F15" i="2" l="1"/>
  <c r="I15" i="2" s="1"/>
  <c r="C16" i="2" l="1"/>
  <c r="F16" i="2" l="1"/>
  <c r="I16" i="2" s="1"/>
  <c r="C17" i="2" s="1"/>
  <c r="F17" i="2" l="1"/>
  <c r="I17" i="2" s="1"/>
  <c r="C18" i="2" s="1"/>
  <c r="F18" i="2" l="1"/>
  <c r="I18" i="2" s="1"/>
  <c r="C19" i="2" s="1"/>
  <c r="F19" i="2" l="1"/>
  <c r="I19" i="2" s="1"/>
  <c r="C20" i="2" s="1"/>
  <c r="F20" i="2" l="1"/>
  <c r="I20" i="2" s="1"/>
  <c r="C21" i="2" s="1"/>
  <c r="F21" i="2" l="1"/>
  <c r="I21" i="2" s="1"/>
  <c r="C22" i="2" l="1"/>
  <c r="F22" i="2" l="1"/>
  <c r="I22" i="2" s="1"/>
  <c r="C23" i="2" s="1"/>
  <c r="F23" i="2" l="1"/>
  <c r="I23" i="2" s="1"/>
  <c r="C24" i="2" s="1"/>
  <c r="F24" i="2" l="1"/>
  <c r="I24" i="2" s="1"/>
  <c r="C25" i="2" s="1"/>
  <c r="F25" i="2" l="1"/>
  <c r="I25" i="2" s="1"/>
  <c r="C26" i="2" s="1"/>
  <c r="F26" i="2" l="1"/>
  <c r="I26" i="2" s="1"/>
  <c r="C27" i="2" s="1"/>
  <c r="F27" i="2" l="1"/>
  <c r="I27" i="2" s="1"/>
  <c r="C28" i="2" s="1"/>
  <c r="F28" i="2" l="1"/>
  <c r="I28" i="2" s="1"/>
  <c r="C29" i="2" s="1"/>
  <c r="F29" i="2" l="1"/>
  <c r="I29" i="2" s="1"/>
  <c r="C30" i="2" s="1"/>
  <c r="F30" i="2" l="1"/>
  <c r="I30" i="2" s="1"/>
  <c r="C31" i="2" s="1"/>
  <c r="F31" i="2" l="1"/>
  <c r="I31" i="2" s="1"/>
  <c r="C32" i="2" s="1"/>
  <c r="F32" i="2" l="1"/>
  <c r="I32" i="2" s="1"/>
  <c r="C33" i="2" s="1"/>
  <c r="F33" i="2" l="1"/>
  <c r="I33" i="2" s="1"/>
  <c r="C34" i="2" s="1"/>
  <c r="F34" i="2" l="1"/>
  <c r="I34" i="2" s="1"/>
  <c r="C35" i="2" s="1"/>
  <c r="F35" i="2" l="1"/>
  <c r="I35" i="2" s="1"/>
  <c r="C36" i="2" s="1"/>
  <c r="F36" i="2" l="1"/>
  <c r="I36" i="2" s="1"/>
  <c r="C37" i="2" s="1"/>
  <c r="F37" i="2" l="1"/>
  <c r="I37" i="2" s="1"/>
  <c r="C38" i="2" s="1"/>
  <c r="F38" i="2" l="1"/>
  <c r="I38" i="2" s="1"/>
  <c r="C39" i="2" s="1"/>
  <c r="F39" i="2" l="1"/>
  <c r="I39" i="2" s="1"/>
  <c r="C40" i="2" s="1"/>
  <c r="F40" i="2" l="1"/>
  <c r="I40" i="2" s="1"/>
  <c r="C41" i="2" s="1"/>
  <c r="F41" i="2" l="1"/>
  <c r="I41" i="2" s="1"/>
  <c r="C42" i="2" s="1"/>
  <c r="F42" i="2" l="1"/>
  <c r="I42" i="2" s="1"/>
  <c r="C43" i="2" s="1"/>
  <c r="F43" i="2" l="1"/>
  <c r="I43" i="2" s="1"/>
  <c r="C44" i="2" s="1"/>
  <c r="F44" i="2" l="1"/>
  <c r="I44" i="2" s="1"/>
  <c r="C45" i="2" s="1"/>
  <c r="F45" i="2" l="1"/>
  <c r="I45" i="2" s="1"/>
  <c r="C46" i="2" s="1"/>
  <c r="F46" i="2" l="1"/>
  <c r="I46" i="2" s="1"/>
  <c r="C47" i="2" s="1"/>
  <c r="F47" i="2" l="1"/>
  <c r="I47" i="2" s="1"/>
  <c r="C48" i="2" s="1"/>
  <c r="F48" i="2" l="1"/>
  <c r="I48" i="2" s="1"/>
  <c r="C49" i="2" s="1"/>
  <c r="F49" i="2" l="1"/>
  <c r="I49" i="2" s="1"/>
  <c r="C50" i="2" s="1"/>
  <c r="F50" i="2" l="1"/>
  <c r="I50" i="2" s="1"/>
  <c r="C51" i="2" s="1"/>
  <c r="F51" i="2" l="1"/>
  <c r="I51" i="2" s="1"/>
  <c r="C52" i="2" s="1"/>
  <c r="F52" i="2" l="1"/>
  <c r="I52" i="2" s="1"/>
  <c r="C53" i="2" s="1"/>
  <c r="F53" i="2" l="1"/>
  <c r="I53" i="2" s="1"/>
  <c r="C54" i="2" s="1"/>
  <c r="F54" i="2" l="1"/>
  <c r="I54" i="2" s="1"/>
  <c r="C55" i="2" s="1"/>
  <c r="F55" i="2" l="1"/>
  <c r="I55" i="2" s="1"/>
  <c r="C56" i="2" s="1"/>
  <c r="F56" i="2" l="1"/>
  <c r="I56" i="2" s="1"/>
  <c r="C57" i="2" s="1"/>
  <c r="F57" i="2" l="1"/>
  <c r="I57" i="2" s="1"/>
  <c r="C58" i="2" s="1"/>
  <c r="F58" i="2" l="1"/>
  <c r="I58" i="2" s="1"/>
  <c r="C59" i="2" s="1"/>
  <c r="F59" i="2" l="1"/>
  <c r="I59" i="2" s="1"/>
  <c r="C60" i="2" s="1"/>
  <c r="F60" i="2" l="1"/>
  <c r="I60" i="2" s="1"/>
  <c r="C61" i="2" s="1"/>
  <c r="F61" i="2" l="1"/>
  <c r="I61" i="2" s="1"/>
  <c r="C62" i="2" s="1"/>
  <c r="F62" i="2" l="1"/>
  <c r="I62" i="2" s="1"/>
  <c r="C63" i="2" s="1"/>
  <c r="F63" i="2" l="1"/>
  <c r="I63" i="2" s="1"/>
  <c r="C64" i="2" s="1"/>
  <c r="F64" i="2" l="1"/>
  <c r="I64" i="2" s="1"/>
  <c r="C65" i="2" s="1"/>
  <c r="F65" i="2" l="1"/>
  <c r="I65" i="2" s="1"/>
  <c r="C66" i="2" s="1"/>
  <c r="F66" i="2" l="1"/>
  <c r="I66" i="2" s="1"/>
  <c r="C67" i="2" s="1"/>
  <c r="F67" i="2" l="1"/>
  <c r="I67" i="2" s="1"/>
  <c r="C68" i="2" s="1"/>
  <c r="F68" i="2" l="1"/>
  <c r="I68" i="2" s="1"/>
  <c r="C69" i="2" s="1"/>
  <c r="F69" i="2" l="1"/>
  <c r="I69" i="2" s="1"/>
  <c r="C70" i="2" s="1"/>
  <c r="F70" i="2" l="1"/>
  <c r="I70" i="2" s="1"/>
  <c r="C71" i="2" s="1"/>
  <c r="F71" i="2" l="1"/>
  <c r="I71" i="2" s="1"/>
  <c r="C72" i="2" s="1"/>
  <c r="F72" i="2" l="1"/>
  <c r="I72" i="2" s="1"/>
  <c r="C73" i="2" s="1"/>
  <c r="F73" i="2" l="1"/>
  <c r="I73" i="2" s="1"/>
  <c r="C74" i="2" s="1"/>
  <c r="F74" i="2" l="1"/>
  <c r="I74" i="2" s="1"/>
  <c r="C75" i="2" s="1"/>
  <c r="F75" i="2" l="1"/>
  <c r="I75" i="2" s="1"/>
  <c r="C76" i="2" s="1"/>
  <c r="F76" i="2" l="1"/>
  <c r="I76" i="2" s="1"/>
  <c r="C77" i="2" s="1"/>
  <c r="F77" i="2" l="1"/>
  <c r="I77" i="2" s="1"/>
  <c r="C78" i="2" s="1"/>
  <c r="F78" i="2" l="1"/>
  <c r="I78" i="2" s="1"/>
  <c r="C79" i="2" s="1"/>
  <c r="F79" i="2" l="1"/>
  <c r="I79" i="2" s="1"/>
  <c r="C80" i="2" s="1"/>
  <c r="F80" i="2" l="1"/>
  <c r="I80" i="2" s="1"/>
  <c r="C81" i="2" s="1"/>
  <c r="F81" i="2" l="1"/>
  <c r="I81" i="2" s="1"/>
  <c r="C82" i="2" s="1"/>
  <c r="F82" i="2" l="1"/>
  <c r="I82" i="2" s="1"/>
  <c r="C83" i="2" s="1"/>
  <c r="F83" i="2" l="1"/>
  <c r="I83" i="2" s="1"/>
  <c r="C84" i="2" s="1"/>
  <c r="F84" i="2" l="1"/>
  <c r="I84" i="2" s="1"/>
  <c r="C85" i="2" s="1"/>
  <c r="F85" i="2" l="1"/>
  <c r="I85" i="2" s="1"/>
  <c r="C86" i="2" s="1"/>
  <c r="F86" i="2" l="1"/>
  <c r="I86" i="2" s="1"/>
  <c r="C87" i="2" s="1"/>
  <c r="F87" i="2" l="1"/>
  <c r="I87" i="2" s="1"/>
  <c r="C88" i="2" s="1"/>
  <c r="F88" i="2" l="1"/>
  <c r="I88" i="2" s="1"/>
  <c r="C89" i="2" s="1"/>
  <c r="F89" i="2" l="1"/>
  <c r="I89" i="2" s="1"/>
  <c r="C90" i="2" s="1"/>
  <c r="F90" i="2" l="1"/>
  <c r="I90" i="2" s="1"/>
  <c r="C91" i="2" s="1"/>
  <c r="F91" i="2" l="1"/>
  <c r="I91" i="2" s="1"/>
  <c r="C92" i="2" s="1"/>
  <c r="F92" i="2" l="1"/>
  <c r="I92" i="2" s="1"/>
  <c r="C93" i="2" s="1"/>
  <c r="F93" i="2" l="1"/>
  <c r="I93" i="2" s="1"/>
  <c r="C94" i="2" s="1"/>
  <c r="F94" i="2" l="1"/>
  <c r="I94" i="2" s="1"/>
  <c r="C95" i="2" s="1"/>
  <c r="F95" i="2" l="1"/>
  <c r="I95" i="2" s="1"/>
  <c r="C96" i="2" s="1"/>
  <c r="F96" i="2" l="1"/>
  <c r="I96" i="2" s="1"/>
  <c r="C97" i="2" s="1"/>
  <c r="F97" i="2" l="1"/>
  <c r="I97" i="2" s="1"/>
  <c r="C98" i="2" s="1"/>
  <c r="F98" i="2" l="1"/>
  <c r="I98" i="2" s="1"/>
  <c r="C99" i="2" s="1"/>
  <c r="F99" i="2" l="1"/>
  <c r="I99" i="2" s="1"/>
  <c r="C100" i="2" s="1"/>
  <c r="F100" i="2" l="1"/>
  <c r="I100" i="2" s="1"/>
  <c r="C101" i="2" s="1"/>
  <c r="F101" i="2" l="1"/>
  <c r="I101" i="2" s="1"/>
  <c r="C102" i="2" s="1"/>
  <c r="F102" i="2" l="1"/>
  <c r="I102" i="2" s="1"/>
  <c r="C103" i="2" l="1"/>
  <c r="F103" i="2" l="1"/>
  <c r="I103" i="2" s="1"/>
  <c r="C104" i="2" l="1"/>
  <c r="F104" i="2" l="1"/>
  <c r="I104" i="2" s="1"/>
  <c r="C105" i="2" l="1"/>
  <c r="F105" i="2" l="1"/>
  <c r="I105" i="2" s="1"/>
  <c r="C106" i="2" s="1"/>
  <c r="F106" i="2" l="1"/>
  <c r="I106" i="2" s="1"/>
  <c r="C107" i="2" s="1"/>
  <c r="F107" i="2" l="1"/>
  <c r="I107" i="2" s="1"/>
  <c r="C108" i="2" l="1"/>
  <c r="F108" i="2" l="1"/>
  <c r="I108" i="2" s="1"/>
  <c r="C109" i="2" l="1"/>
  <c r="F109" i="2" l="1"/>
  <c r="I109" i="2" s="1"/>
  <c r="C110" i="2" s="1"/>
  <c r="F110" i="2" l="1"/>
  <c r="I110" i="2" s="1"/>
  <c r="C111" i="2" l="1"/>
  <c r="F111" i="2" l="1"/>
  <c r="I111" i="2" s="1"/>
  <c r="C112" i="2" s="1"/>
  <c r="F112" i="2" l="1"/>
  <c r="I112" i="2" s="1"/>
  <c r="C113" i="2" l="1"/>
  <c r="F113" i="2" l="1"/>
  <c r="I113" i="2" s="1"/>
  <c r="C114" i="2" s="1"/>
  <c r="F114" i="2" l="1"/>
  <c r="I114" i="2" s="1"/>
  <c r="C115" i="2" l="1"/>
  <c r="F115" i="2" l="1"/>
  <c r="I115" i="2" s="1"/>
  <c r="C116" i="2" s="1"/>
  <c r="F116" i="2" l="1"/>
  <c r="I116" i="2" s="1"/>
  <c r="C117" i="2" l="1"/>
  <c r="F117" i="2" l="1"/>
  <c r="I117" i="2" s="1"/>
  <c r="C118" i="2" s="1"/>
  <c r="F118" i="2" l="1"/>
  <c r="I118" i="2" s="1"/>
  <c r="C119" i="2" l="1"/>
  <c r="F119" i="2" l="1"/>
  <c r="I119" i="2" s="1"/>
  <c r="C120" i="2" s="1"/>
  <c r="F120" i="2" l="1"/>
  <c r="I120" i="2" s="1"/>
  <c r="C121" i="2" l="1"/>
  <c r="F121" i="2" l="1"/>
  <c r="I121" i="2" s="1"/>
  <c r="C122" i="2" s="1"/>
  <c r="F122" i="2" l="1"/>
  <c r="I122" i="2" s="1"/>
  <c r="C123" i="2" l="1"/>
  <c r="F123" i="2" l="1"/>
  <c r="I123" i="2" s="1"/>
  <c r="C124" i="2" s="1"/>
  <c r="F124" i="2" l="1"/>
  <c r="I124" i="2" s="1"/>
  <c r="C125" i="2" l="1"/>
  <c r="F125" i="2" l="1"/>
  <c r="I125" i="2" s="1"/>
  <c r="C126" i="2" s="1"/>
  <c r="F126" i="2" l="1"/>
  <c r="I126" i="2" s="1"/>
  <c r="C127" i="2" l="1"/>
  <c r="F127" i="2" l="1"/>
  <c r="I127" i="2" s="1"/>
  <c r="C128" i="2" s="1"/>
  <c r="F128" i="2" l="1"/>
  <c r="I128" i="2" s="1"/>
  <c r="C129" i="2" l="1"/>
  <c r="F129" i="2" l="1"/>
  <c r="I129" i="2" s="1"/>
  <c r="C130" i="2" s="1"/>
  <c r="F130" i="2" l="1"/>
  <c r="I130" i="2" s="1"/>
  <c r="C131" i="2" l="1"/>
  <c r="F131" i="2" l="1"/>
  <c r="I131" i="2" s="1"/>
  <c r="C132" i="2" s="1"/>
  <c r="F132" i="2" l="1"/>
  <c r="I132" i="2" s="1"/>
  <c r="C133" i="2" l="1"/>
  <c r="F133" i="2" l="1"/>
  <c r="I133" i="2" s="1"/>
  <c r="C134" i="2" s="1"/>
  <c r="F134" i="2" l="1"/>
  <c r="I134" i="2" s="1"/>
  <c r="C135" i="2" l="1"/>
  <c r="F135" i="2" l="1"/>
  <c r="I135" i="2" s="1"/>
  <c r="C136" i="2" s="1"/>
  <c r="F136" i="2" l="1"/>
  <c r="I136" i="2" s="1"/>
  <c r="C137" i="2" l="1"/>
  <c r="F137" i="2" l="1"/>
  <c r="I137" i="2" s="1"/>
  <c r="C138" i="2" s="1"/>
  <c r="F138" i="2" l="1"/>
  <c r="I138" i="2" s="1"/>
  <c r="C139" i="2" l="1"/>
  <c r="F139" i="2" l="1"/>
  <c r="I139" i="2" s="1"/>
  <c r="C140" i="2" s="1"/>
  <c r="F140" i="2" l="1"/>
  <c r="I140" i="2" s="1"/>
  <c r="C141" i="2" l="1"/>
  <c r="F141" i="2" l="1"/>
  <c r="I141" i="2" s="1"/>
  <c r="C142" i="2" s="1"/>
  <c r="F142" i="2" l="1"/>
  <c r="I142" i="2" s="1"/>
  <c r="C143" i="2" l="1"/>
  <c r="F143" i="2" l="1"/>
  <c r="I143" i="2" s="1"/>
  <c r="C144" i="2" l="1"/>
  <c r="F144" i="2" l="1"/>
  <c r="I144" i="2" s="1"/>
  <c r="C145" i="2" s="1"/>
  <c r="F145" i="2" l="1"/>
  <c r="I145" i="2" s="1"/>
  <c r="C146" i="2" l="1"/>
  <c r="F146" i="2" l="1"/>
  <c r="I146" i="2" s="1"/>
  <c r="C147" i="2" s="1"/>
  <c r="F147" i="2" l="1"/>
  <c r="I147" i="2" s="1"/>
  <c r="C148" i="2" l="1"/>
  <c r="F148" i="2" l="1"/>
  <c r="I148" i="2" s="1"/>
  <c r="C149" i="2" s="1"/>
  <c r="F149" i="2" l="1"/>
  <c r="I149" i="2" s="1"/>
  <c r="C150" i="2" l="1"/>
  <c r="F150" i="2" l="1"/>
  <c r="I150" i="2" s="1"/>
  <c r="C151" i="2" s="1"/>
  <c r="F151" i="2" l="1"/>
  <c r="I151" i="2" s="1"/>
  <c r="C152" i="2" l="1"/>
  <c r="F152" i="2" l="1"/>
  <c r="I152" i="2" s="1"/>
  <c r="C153" i="2" s="1"/>
  <c r="F153" i="2" l="1"/>
  <c r="I153" i="2" s="1"/>
  <c r="C154" i="2" l="1"/>
  <c r="F154" i="2" l="1"/>
  <c r="I154" i="2" s="1"/>
  <c r="C155" i="2" s="1"/>
  <c r="F155" i="2" l="1"/>
  <c r="I155" i="2" s="1"/>
  <c r="C156" i="2" l="1"/>
  <c r="F156" i="2" l="1"/>
  <c r="I156" i="2" s="1"/>
  <c r="C157" i="2" s="1"/>
  <c r="F157" i="2" l="1"/>
  <c r="I157" i="2" s="1"/>
  <c r="C158" i="2" l="1"/>
  <c r="F158" i="2" l="1"/>
  <c r="I158" i="2" s="1"/>
  <c r="C159" i="2" s="1"/>
  <c r="F159" i="2" l="1"/>
  <c r="I159" i="2" s="1"/>
  <c r="C160" i="2" l="1"/>
  <c r="F160" i="2" l="1"/>
  <c r="I160" i="2" s="1"/>
  <c r="C161" i="2" s="1"/>
  <c r="F161" i="2" l="1"/>
  <c r="I161" i="2" s="1"/>
  <c r="C162" i="2" l="1"/>
  <c r="F162" i="2" l="1"/>
  <c r="I162" i="2" s="1"/>
  <c r="C163" i="2" l="1"/>
  <c r="F163" i="2" l="1"/>
  <c r="I163" i="2" s="1"/>
  <c r="C164" i="2" s="1"/>
  <c r="F164" i="2" l="1"/>
  <c r="I164" i="2" s="1"/>
  <c r="C165" i="2" l="1"/>
  <c r="F165" i="2" l="1"/>
  <c r="I165" i="2" s="1"/>
  <c r="C166" i="2" s="1"/>
  <c r="F166" i="2" l="1"/>
  <c r="I166" i="2" s="1"/>
  <c r="C167" i="2" l="1"/>
  <c r="F167" i="2" l="1"/>
  <c r="I167" i="2" s="1"/>
  <c r="C168" i="2" s="1"/>
  <c r="F168" i="2" l="1"/>
  <c r="I168" i="2" s="1"/>
  <c r="C169" i="2" s="1"/>
  <c r="F169" i="2" l="1"/>
  <c r="I169" i="2" s="1"/>
  <c r="C170" i="2" l="1"/>
  <c r="F170" i="2" l="1"/>
  <c r="I170" i="2" s="1"/>
  <c r="C171" i="2" s="1"/>
  <c r="F171" i="2" l="1"/>
  <c r="I171" i="2" s="1"/>
  <c r="C172" i="2" l="1"/>
  <c r="F172" i="2" l="1"/>
  <c r="I172" i="2" s="1"/>
  <c r="C173" i="2" s="1"/>
  <c r="F173" i="2" l="1"/>
  <c r="I173" i="2" s="1"/>
  <c r="C174" i="2" s="1"/>
  <c r="F174" i="2" l="1"/>
  <c r="I174" i="2" s="1"/>
  <c r="C175" i="2" l="1"/>
  <c r="F175" i="2" l="1"/>
  <c r="I175" i="2" s="1"/>
  <c r="C176" i="2" s="1"/>
  <c r="F176" i="2" l="1"/>
  <c r="I176" i="2" s="1"/>
  <c r="C177" i="2" l="1"/>
  <c r="F177" i="2" l="1"/>
  <c r="I177" i="2" s="1"/>
  <c r="C178" i="2" s="1"/>
  <c r="F178" i="2" l="1"/>
  <c r="I178" i="2" s="1"/>
  <c r="C179" i="2" l="1"/>
  <c r="F179" i="2" l="1"/>
  <c r="I179" i="2" s="1"/>
  <c r="C180" i="2" s="1"/>
  <c r="F180" i="2" l="1"/>
  <c r="I180" i="2" s="1"/>
  <c r="C181" i="2" s="1"/>
  <c r="F181" i="2" l="1"/>
  <c r="I181" i="2" s="1"/>
  <c r="C182" i="2" s="1"/>
  <c r="F182" i="2" l="1"/>
  <c r="I182" i="2" s="1"/>
  <c r="C183" i="2" l="1"/>
  <c r="F183" i="2" l="1"/>
  <c r="I183" i="2" s="1"/>
  <c r="C184" i="2" l="1"/>
  <c r="F184" i="2" l="1"/>
  <c r="I184" i="2" s="1"/>
  <c r="C185" i="2" s="1"/>
  <c r="F185" i="2" l="1"/>
  <c r="I185" i="2" s="1"/>
  <c r="C186" i="2" s="1"/>
  <c r="F186" i="2" l="1"/>
  <c r="I186" i="2" s="1"/>
  <c r="C187" i="2" l="1"/>
  <c r="F187" i="2" l="1"/>
  <c r="I187" i="2" s="1"/>
  <c r="C188" i="2" l="1"/>
  <c r="F188" i="2" l="1"/>
  <c r="I188" i="2" s="1"/>
  <c r="C189" i="2" l="1"/>
  <c r="F189" i="2" l="1"/>
  <c r="I189" i="2" s="1"/>
  <c r="C190" i="2" l="1"/>
  <c r="F190" i="2" l="1"/>
  <c r="I190" i="2" s="1"/>
  <c r="C191" i="2" s="1"/>
  <c r="F191" i="2" l="1"/>
  <c r="I191" i="2" s="1"/>
  <c r="C192" i="2" s="1"/>
  <c r="F192" i="2" l="1"/>
  <c r="I192" i="2" s="1"/>
  <c r="C193" i="2" l="1"/>
  <c r="F193" i="2" l="1"/>
  <c r="I193" i="2" s="1"/>
  <c r="C194" i="2" l="1"/>
  <c r="F194" i="2" l="1"/>
  <c r="I194" i="2" s="1"/>
  <c r="C195" i="2" l="1"/>
  <c r="F195" i="2" l="1"/>
  <c r="I195" i="2" s="1"/>
  <c r="C196" i="2" s="1"/>
  <c r="F196" i="2" l="1"/>
  <c r="I196" i="2" s="1"/>
  <c r="C197" i="2" s="1"/>
  <c r="F197" i="2" l="1"/>
  <c r="I197" i="2" s="1"/>
  <c r="C198" i="2" s="1"/>
  <c r="F198" i="2" l="1"/>
  <c r="I198" i="2" s="1"/>
  <c r="C199" i="2" s="1"/>
  <c r="F199" i="2" l="1"/>
  <c r="I199" i="2" s="1"/>
  <c r="C200" i="2" l="1"/>
  <c r="F200" i="2" l="1"/>
  <c r="I200" i="2" s="1"/>
  <c r="C201" i="2" l="1"/>
  <c r="F201" i="2" l="1"/>
  <c r="I201" i="2" s="1"/>
  <c r="C202" i="2" l="1"/>
  <c r="F202" i="2" l="1"/>
  <c r="I202" i="2" s="1"/>
  <c r="C203" i="2" l="1"/>
  <c r="F203" i="2" l="1"/>
  <c r="I203" i="2" s="1"/>
  <c r="C204" i="2" l="1"/>
  <c r="F204" i="2" l="1"/>
  <c r="I204" i="2" s="1"/>
  <c r="C205" i="2" l="1"/>
  <c r="F205" i="2" l="1"/>
  <c r="I205" i="2" s="1"/>
  <c r="C206" i="2" l="1"/>
  <c r="F206" i="2" l="1"/>
  <c r="I206" i="2" s="1"/>
  <c r="C207" i="2" l="1"/>
  <c r="F207" i="2" l="1"/>
  <c r="I207" i="2" s="1"/>
  <c r="C208" i="2" l="1"/>
  <c r="F208" i="2" l="1"/>
  <c r="I208" i="2" s="1"/>
  <c r="C209" i="2" l="1"/>
  <c r="F209" i="2" l="1"/>
  <c r="I209" i="2" s="1"/>
  <c r="C210" i="2" l="1"/>
  <c r="F210" i="2" l="1"/>
  <c r="I210" i="2" s="1"/>
  <c r="C211" i="2" l="1"/>
  <c r="F211" i="2" l="1"/>
  <c r="I211" i="2" s="1"/>
  <c r="C212" i="2" s="1"/>
  <c r="F212" i="2" l="1"/>
  <c r="I212" i="2" s="1"/>
  <c r="C213" i="2" l="1"/>
  <c r="F213" i="2" l="1"/>
  <c r="I213" i="2" s="1"/>
  <c r="C214" i="2" s="1"/>
  <c r="F214" i="2" l="1"/>
  <c r="I214" i="2" s="1"/>
  <c r="C215" i="2" l="1"/>
  <c r="F215" i="2" l="1"/>
  <c r="I215" i="2" s="1"/>
  <c r="C216" i="2" s="1"/>
  <c r="F216" i="2" l="1"/>
  <c r="I216" i="2" s="1"/>
  <c r="C217" i="2" l="1"/>
  <c r="F217" i="2" l="1"/>
  <c r="I217" i="2" s="1"/>
  <c r="C218" i="2" s="1"/>
  <c r="F218" i="2" l="1"/>
  <c r="I218" i="2" s="1"/>
  <c r="C219" i="2" l="1"/>
  <c r="F219" i="2" l="1"/>
  <c r="I219" i="2" s="1"/>
  <c r="C220" i="2" s="1"/>
  <c r="F220" i="2" l="1"/>
  <c r="I220" i="2" s="1"/>
  <c r="C221" i="2" l="1"/>
  <c r="F221" i="2" l="1"/>
  <c r="I221" i="2" s="1"/>
  <c r="C222" i="2" s="1"/>
  <c r="F222" i="2" l="1"/>
  <c r="I222" i="2" s="1"/>
  <c r="C223" i="2" l="1"/>
  <c r="F223" i="2" l="1"/>
  <c r="I223" i="2" s="1"/>
  <c r="C224" i="2" l="1"/>
  <c r="F224" i="2" l="1"/>
  <c r="I224" i="2" s="1"/>
  <c r="C225" i="2" s="1"/>
  <c r="F225" i="2" l="1"/>
  <c r="I225" i="2" s="1"/>
  <c r="C226" i="2" l="1"/>
  <c r="F226" i="2" s="1"/>
  <c r="I226" i="2" l="1"/>
  <c r="C227" i="2" s="1"/>
  <c r="F227" i="2" l="1"/>
  <c r="I227" i="2" s="1"/>
  <c r="C228" i="2" l="1"/>
  <c r="F228" i="2" l="1"/>
  <c r="I228" i="2" s="1"/>
  <c r="C229" i="2" s="1"/>
  <c r="F229" i="2" l="1"/>
  <c r="I229" i="2" s="1"/>
  <c r="C230" i="2" l="1"/>
  <c r="F230" i="2" l="1"/>
  <c r="I230" i="2" s="1"/>
  <c r="C231" i="2" s="1"/>
  <c r="F231" i="2" l="1"/>
  <c r="I231" i="2" s="1"/>
  <c r="C232" i="2" l="1"/>
  <c r="F232" i="2" l="1"/>
  <c r="I232" i="2" s="1"/>
  <c r="C233" i="2" s="1"/>
  <c r="F233" i="2" l="1"/>
  <c r="I233" i="2" s="1"/>
  <c r="C234" i="2" l="1"/>
  <c r="F234" i="2" l="1"/>
  <c r="I234" i="2" s="1"/>
  <c r="C235" i="2" s="1"/>
  <c r="F235" i="2" l="1"/>
  <c r="I235" i="2" s="1"/>
  <c r="C236" i="2" l="1"/>
  <c r="F236" i="2" l="1"/>
  <c r="I236" i="2" s="1"/>
  <c r="C237" i="2" s="1"/>
  <c r="F237" i="2" l="1"/>
  <c r="I237" i="2" s="1"/>
  <c r="C238" i="2" s="1"/>
  <c r="F238" i="2" l="1"/>
  <c r="I238" i="2" s="1"/>
  <c r="C239" i="2" l="1"/>
  <c r="F239" i="2" l="1"/>
  <c r="I239" i="2" s="1"/>
  <c r="C240" i="2" s="1"/>
  <c r="F240" i="2" l="1"/>
  <c r="I240" i="2" s="1"/>
  <c r="C241" i="2" l="1"/>
  <c r="F241" i="2" l="1"/>
  <c r="I241" i="2" s="1"/>
  <c r="C242" i="2" s="1"/>
  <c r="F242" i="2" l="1"/>
  <c r="I242" i="2" s="1"/>
  <c r="C243" i="2" s="1"/>
  <c r="F243" i="2" l="1"/>
  <c r="I243" i="2" s="1"/>
  <c r="C244" i="2" l="1"/>
  <c r="F244" i="2" l="1"/>
  <c r="I244" i="2" s="1"/>
  <c r="C245" i="2" s="1"/>
  <c r="F245" i="2" l="1"/>
  <c r="I245" i="2" s="1"/>
  <c r="C246" i="2" l="1"/>
  <c r="F246" i="2" l="1"/>
  <c r="I246" i="2" s="1"/>
  <c r="C247" i="2" s="1"/>
  <c r="F247" i="2" l="1"/>
  <c r="I247" i="2" s="1"/>
  <c r="C248" i="2" l="1"/>
  <c r="F248" i="2" l="1"/>
  <c r="I248" i="2" s="1"/>
  <c r="C249" i="2" s="1"/>
  <c r="F249" i="2" l="1"/>
  <c r="I249" i="2" s="1"/>
  <c r="C250" i="2" s="1"/>
  <c r="F250" i="2" l="1"/>
  <c r="I250" i="2" s="1"/>
  <c r="C251" i="2" l="1"/>
  <c r="F251" i="2" l="1"/>
  <c r="I251" i="2" s="1"/>
  <c r="C252" i="2" s="1"/>
  <c r="F252" i="2" l="1"/>
  <c r="I252" i="2" s="1"/>
  <c r="C253" i="2" l="1"/>
  <c r="F253" i="2" l="1"/>
  <c r="I253" i="2" s="1"/>
  <c r="C254" i="2" s="1"/>
  <c r="F254" i="2" l="1"/>
  <c r="I254" i="2" s="1"/>
  <c r="C255" i="2" l="1"/>
  <c r="F255" i="2" l="1"/>
  <c r="I255" i="2" s="1"/>
  <c r="C256" i="2" s="1"/>
  <c r="F256" i="2" l="1"/>
  <c r="I256" i="2" s="1"/>
  <c r="C257" i="2" l="1"/>
  <c r="F257" i="2" l="1"/>
  <c r="I257" i="2" s="1"/>
  <c r="C258" i="2" s="1"/>
  <c r="F258" i="2" l="1"/>
  <c r="I258" i="2" s="1"/>
  <c r="C259" i="2" l="1"/>
  <c r="F259" i="2" l="1"/>
  <c r="I259" i="2" s="1"/>
  <c r="C260" i="2" s="1"/>
  <c r="F260" i="2" l="1"/>
  <c r="I260" i="2" s="1"/>
  <c r="C261" i="2" l="1"/>
  <c r="F261" i="2" l="1"/>
  <c r="I261" i="2" s="1"/>
  <c r="C262" i="2" s="1"/>
  <c r="F262" i="2" l="1"/>
  <c r="I262" i="2" s="1"/>
  <c r="C263" i="2" l="1"/>
  <c r="F263" i="2" l="1"/>
  <c r="I263" i="2" s="1"/>
  <c r="C264" i="2" s="1"/>
  <c r="F264" i="2" l="1"/>
  <c r="I264" i="2" s="1"/>
  <c r="C265" i="2" l="1"/>
  <c r="F265" i="2" l="1"/>
  <c r="I265" i="2" s="1"/>
  <c r="C266" i="2" s="1"/>
  <c r="F266" i="2" l="1"/>
  <c r="I266" i="2" s="1"/>
  <c r="C267" i="2" l="1"/>
  <c r="F267" i="2" l="1"/>
  <c r="I267" i="2" s="1"/>
  <c r="C268" i="2" s="1"/>
  <c r="F268" i="2" l="1"/>
  <c r="I268" i="2" s="1"/>
  <c r="C269" i="2" l="1"/>
  <c r="F269" i="2" l="1"/>
  <c r="I269" i="2" s="1"/>
  <c r="C270" i="2" s="1"/>
  <c r="F270" i="2" l="1"/>
  <c r="I270" i="2" s="1"/>
  <c r="C271" i="2" l="1"/>
  <c r="F271" i="2" l="1"/>
  <c r="I271" i="2" s="1"/>
  <c r="C272" i="2" s="1"/>
  <c r="F272" i="2" l="1"/>
  <c r="I272" i="2" s="1"/>
  <c r="C273" i="2" l="1"/>
  <c r="F273" i="2" l="1"/>
  <c r="I273" i="2" s="1"/>
  <c r="C274" i="2" s="1"/>
  <c r="F274" i="2" l="1"/>
  <c r="I274" i="2" s="1"/>
  <c r="C275" i="2" l="1"/>
  <c r="F275" i="2" l="1"/>
  <c r="I275" i="2" s="1"/>
  <c r="C276" i="2" s="1"/>
  <c r="F276" i="2" l="1"/>
  <c r="I276" i="2" s="1"/>
  <c r="C277" i="2" l="1"/>
  <c r="F277" i="2" l="1"/>
  <c r="I277" i="2" s="1"/>
  <c r="C278" i="2" s="1"/>
  <c r="F278" i="2" l="1"/>
  <c r="I278" i="2" s="1"/>
  <c r="C279" i="2" l="1"/>
  <c r="F279" i="2" l="1"/>
  <c r="I279" i="2" s="1"/>
  <c r="C280" i="2" l="1"/>
  <c r="F280" i="2" l="1"/>
  <c r="I280" i="2" s="1"/>
  <c r="C281" i="2" s="1"/>
  <c r="F281" i="2" l="1"/>
  <c r="I281" i="2" s="1"/>
  <c r="C282" i="2" l="1"/>
  <c r="F282" i="2" l="1"/>
  <c r="I282" i="2" s="1"/>
  <c r="C283" i="2" s="1"/>
  <c r="F283" i="2" l="1"/>
  <c r="I283" i="2" s="1"/>
  <c r="C284" i="2" l="1"/>
  <c r="F284" i="2" l="1"/>
  <c r="I284" i="2" s="1"/>
  <c r="C285" i="2" s="1"/>
  <c r="F285" i="2" l="1"/>
  <c r="I285" i="2" s="1"/>
  <c r="C286" i="2" l="1"/>
  <c r="F286" i="2" l="1"/>
  <c r="I286" i="2" s="1"/>
  <c r="C287" i="2" s="1"/>
  <c r="F287" i="2" l="1"/>
  <c r="I287" i="2" s="1"/>
  <c r="C288" i="2" l="1"/>
  <c r="F288" i="2" l="1"/>
  <c r="I288" i="2" s="1"/>
  <c r="C289" i="2" s="1"/>
  <c r="F289" i="2" l="1"/>
  <c r="I289" i="2" s="1"/>
  <c r="C290" i="2" l="1"/>
  <c r="F290" i="2" l="1"/>
  <c r="I290" i="2" s="1"/>
  <c r="C291" i="2" s="1"/>
  <c r="F291" i="2" l="1"/>
  <c r="I291" i="2" s="1"/>
  <c r="C292" i="2" l="1"/>
  <c r="F292" i="2" l="1"/>
  <c r="I292" i="2" s="1"/>
  <c r="C293" i="2" s="1"/>
  <c r="F293" i="2" l="1"/>
  <c r="I293" i="2" s="1"/>
  <c r="C294" i="2" l="1"/>
  <c r="F294" i="2" l="1"/>
  <c r="I294" i="2" s="1"/>
  <c r="C295" i="2" s="1"/>
  <c r="F295" i="2" l="1"/>
  <c r="I295" i="2" s="1"/>
  <c r="C296" i="2" l="1"/>
  <c r="F296" i="2" l="1"/>
  <c r="I296" i="2" s="1"/>
  <c r="C297" i="2" l="1"/>
  <c r="F297" i="2" l="1"/>
  <c r="I297" i="2" s="1"/>
  <c r="C298" i="2" s="1"/>
  <c r="F298" i="2" l="1"/>
  <c r="I298" i="2" s="1"/>
  <c r="C299" i="2" l="1"/>
  <c r="F299" i="2" l="1"/>
  <c r="I299" i="2" s="1"/>
  <c r="C300" i="2" s="1"/>
  <c r="F300" i="2" l="1"/>
  <c r="I300" i="2" s="1"/>
  <c r="C301" i="2" l="1"/>
  <c r="F301" i="2" l="1"/>
  <c r="I301" i="2" s="1"/>
  <c r="C302" i="2" s="1"/>
  <c r="F302" i="2" l="1"/>
  <c r="I302" i="2" s="1"/>
  <c r="C303" i="2" s="1"/>
  <c r="F303" i="2" l="1"/>
  <c r="I303" i="2" s="1"/>
  <c r="C304" i="2" s="1"/>
  <c r="F304" i="2" l="1"/>
  <c r="I304" i="2" s="1"/>
  <c r="C305" i="2" l="1"/>
  <c r="F305" i="2" l="1"/>
  <c r="I305" i="2" s="1"/>
  <c r="C306" i="2" s="1"/>
  <c r="F306" i="2" l="1"/>
  <c r="I306" i="2" s="1"/>
  <c r="C307" i="2" l="1"/>
  <c r="F307" i="2" l="1"/>
  <c r="I307" i="2" s="1"/>
  <c r="C308" i="2" s="1"/>
  <c r="F308" i="2" l="1"/>
  <c r="I308" i="2" s="1"/>
  <c r="C309" i="2" l="1"/>
  <c r="F309" i="2" l="1"/>
  <c r="I309" i="2" s="1"/>
  <c r="C310" i="2" s="1"/>
  <c r="F310" i="2" l="1"/>
  <c r="I310" i="2" s="1"/>
  <c r="C311" i="2" l="1"/>
  <c r="F311" i="2" s="1"/>
  <c r="I311" i="2" s="1"/>
  <c r="C312" i="2" l="1"/>
  <c r="F312" i="2" l="1"/>
  <c r="I312" i="2" s="1"/>
  <c r="C313" i="2" s="1"/>
  <c r="F313" i="2" l="1"/>
  <c r="I313" i="2" s="1"/>
  <c r="C314" i="2" l="1"/>
  <c r="F314" i="2" l="1"/>
  <c r="I314" i="2" s="1"/>
  <c r="C315" i="2" s="1"/>
  <c r="F315" i="2" l="1"/>
  <c r="I315" i="2" s="1"/>
  <c r="C316" i="2" l="1"/>
  <c r="F316" i="2" l="1"/>
  <c r="I316" i="2" s="1"/>
  <c r="C317" i="2" l="1"/>
  <c r="F317" i="2" l="1"/>
  <c r="I317" i="2" s="1"/>
  <c r="C318" i="2" s="1"/>
  <c r="F318" i="2" l="1"/>
  <c r="I318" i="2" s="1"/>
  <c r="C319" i="2" l="1"/>
  <c r="F319" i="2" l="1"/>
  <c r="I319" i="2" s="1"/>
  <c r="C320" i="2" s="1"/>
  <c r="F320" i="2" l="1"/>
  <c r="I320" i="2" s="1"/>
  <c r="C321" i="2" l="1"/>
  <c r="F321" i="2" l="1"/>
  <c r="I321" i="2" s="1"/>
  <c r="C322" i="2" s="1"/>
  <c r="F322" i="2" l="1"/>
  <c r="I322" i="2" s="1"/>
  <c r="C323" i="2" l="1"/>
  <c r="F323" i="2" l="1"/>
  <c r="I323" i="2" s="1"/>
  <c r="C324" i="2" s="1"/>
  <c r="F324" i="2" l="1"/>
  <c r="I324" i="2" s="1"/>
  <c r="C325" i="2" l="1"/>
  <c r="F325" i="2" l="1"/>
  <c r="I325" i="2" s="1"/>
  <c r="C326" i="2" s="1"/>
  <c r="F326" i="2" l="1"/>
  <c r="I326" i="2" s="1"/>
  <c r="C327" i="2" l="1"/>
  <c r="F327" i="2" l="1"/>
  <c r="I327" i="2" s="1"/>
  <c r="C328" i="2" l="1"/>
  <c r="F328" i="2" l="1"/>
  <c r="I328" i="2" s="1"/>
  <c r="C329" i="2" s="1"/>
  <c r="F329" i="2" l="1"/>
  <c r="I329" i="2" s="1"/>
  <c r="C330" i="2" l="1"/>
  <c r="F330" i="2" l="1"/>
  <c r="I330" i="2" s="1"/>
  <c r="C331" i="2" l="1"/>
  <c r="F331" i="2" l="1"/>
  <c r="I331" i="2" s="1"/>
  <c r="C332" i="2" s="1"/>
  <c r="F332" i="2" l="1"/>
  <c r="I332" i="2" s="1"/>
  <c r="C333" i="2" l="1"/>
  <c r="F333" i="2" l="1"/>
  <c r="I333" i="2" s="1"/>
  <c r="C334" i="2" s="1"/>
  <c r="F334" i="2" l="1"/>
  <c r="I334" i="2" s="1"/>
  <c r="C335" i="2" l="1"/>
  <c r="F335" i="2" l="1"/>
  <c r="I335" i="2" s="1"/>
  <c r="C336" i="2" l="1"/>
  <c r="F336" i="2" l="1"/>
  <c r="I336" i="2" s="1"/>
  <c r="C337" i="2" s="1"/>
  <c r="F337" i="2" l="1"/>
  <c r="I337" i="2" s="1"/>
  <c r="C338" i="2" l="1"/>
  <c r="F338" i="2" l="1"/>
  <c r="I338" i="2" s="1"/>
  <c r="C339" i="2" s="1"/>
  <c r="F339" i="2" l="1"/>
  <c r="I339" i="2" s="1"/>
  <c r="C340" i="2" l="1"/>
  <c r="F340" i="2" l="1"/>
  <c r="I340" i="2" s="1"/>
  <c r="C341" i="2" s="1"/>
  <c r="F341" i="2" l="1"/>
  <c r="I341" i="2" s="1"/>
  <c r="C342" i="2" l="1"/>
  <c r="F342" i="2" l="1"/>
  <c r="I342" i="2" s="1"/>
  <c r="C343" i="2" s="1"/>
  <c r="F343" i="2" l="1"/>
  <c r="I343" i="2" s="1"/>
  <c r="C344" i="2" l="1"/>
  <c r="F344" i="2" l="1"/>
  <c r="I344" i="2" s="1"/>
  <c r="C345" i="2" s="1"/>
  <c r="F345" i="2" l="1"/>
  <c r="I345" i="2" s="1"/>
  <c r="C346" i="2" l="1"/>
  <c r="F346" i="2" l="1"/>
  <c r="I346" i="2" s="1"/>
  <c r="C347" i="2" s="1"/>
  <c r="F347" i="2" l="1"/>
  <c r="I347" i="2" s="1"/>
  <c r="C348" i="2" l="1"/>
  <c r="F348" i="2" l="1"/>
  <c r="I348" i="2" s="1"/>
  <c r="C349" i="2" s="1"/>
  <c r="F349" i="2" l="1"/>
  <c r="I349" i="2" s="1"/>
  <c r="C350" i="2" l="1"/>
  <c r="F350" i="2" l="1"/>
  <c r="I350" i="2" s="1"/>
  <c r="C351" i="2" s="1"/>
  <c r="F351" i="2" l="1"/>
  <c r="I351" i="2" s="1"/>
  <c r="C352" i="2" l="1"/>
  <c r="F352" i="2" l="1"/>
  <c r="I352" i="2" s="1"/>
  <c r="C353" i="2" s="1"/>
  <c r="F353" i="2" l="1"/>
  <c r="I353" i="2" s="1"/>
  <c r="C354" i="2" l="1"/>
  <c r="F354" i="2" l="1"/>
  <c r="I354" i="2" s="1"/>
  <c r="C355" i="2" s="1"/>
  <c r="F355" i="2" l="1"/>
  <c r="I355" i="2" s="1"/>
  <c r="C356" i="2" l="1"/>
  <c r="F356" i="2" l="1"/>
  <c r="I356" i="2" s="1"/>
  <c r="C357" i="2" s="1"/>
  <c r="F357" i="2" l="1"/>
  <c r="I357" i="2" s="1"/>
  <c r="C358" i="2" l="1"/>
  <c r="F358" i="2" l="1"/>
  <c r="I358" i="2" s="1"/>
  <c r="C359" i="2" l="1"/>
  <c r="F359" i="2" l="1"/>
  <c r="I359" i="2" s="1"/>
  <c r="C360" i="2" s="1"/>
  <c r="F360" i="2" l="1"/>
  <c r="I360" i="2" s="1"/>
  <c r="C361" i="2" l="1"/>
  <c r="F361" i="2" l="1"/>
  <c r="I361" i="2" s="1"/>
  <c r="C362" i="2" s="1"/>
  <c r="F362" i="2" l="1"/>
  <c r="I362" i="2" s="1"/>
  <c r="C363" i="2" l="1"/>
  <c r="F363" i="2" l="1"/>
  <c r="I363" i="2" s="1"/>
  <c r="C364" i="2" s="1"/>
  <c r="F364" i="2" l="1"/>
  <c r="I364" i="2" s="1"/>
  <c r="C365" i="2" l="1"/>
  <c r="F365" i="2" l="1"/>
  <c r="I365" i="2" s="1"/>
  <c r="C366" i="2" s="1"/>
  <c r="F366" i="2" l="1"/>
  <c r="I366" i="2" s="1"/>
  <c r="C367" i="2" l="1"/>
  <c r="F367" i="2" l="1"/>
  <c r="I367" i="2" s="1"/>
  <c r="C368" i="2" s="1"/>
  <c r="F368" i="2" l="1"/>
  <c r="I368" i="2" s="1"/>
  <c r="C369" i="2" l="1"/>
  <c r="F369" i="2" l="1"/>
  <c r="I369" i="2" s="1"/>
  <c r="C370" i="2" s="1"/>
  <c r="F370" i="2" l="1"/>
  <c r="I370" i="2" s="1"/>
  <c r="C371" i="2" l="1"/>
  <c r="F371" i="2" l="1"/>
  <c r="I371" i="2" s="1"/>
  <c r="C372" i="2" s="1"/>
  <c r="F372" i="2" l="1"/>
  <c r="I372" i="2" s="1"/>
  <c r="C373" i="2" l="1"/>
  <c r="F373" i="2" l="1"/>
  <c r="I373" i="2" s="1"/>
  <c r="C374" i="2" s="1"/>
  <c r="F374" i="2" l="1"/>
  <c r="I374" i="2" s="1"/>
  <c r="C375" i="2" l="1"/>
  <c r="F375" i="2" l="1"/>
  <c r="I375" i="2" s="1"/>
  <c r="C376" i="2" s="1"/>
  <c r="F376" i="2" l="1"/>
  <c r="I376" i="2" s="1"/>
  <c r="C377" i="2" l="1"/>
  <c r="F377" i="2" l="1"/>
  <c r="I377" i="2" s="1"/>
  <c r="C378" i="2" s="1"/>
  <c r="F378" i="2" l="1"/>
  <c r="I378" i="2" s="1"/>
  <c r="C379" i="2" l="1"/>
  <c r="F379" i="2" l="1"/>
  <c r="I379" i="2" s="1"/>
  <c r="C380" i="2" s="1"/>
  <c r="F380" i="2" l="1"/>
  <c r="I380" i="2" s="1"/>
  <c r="C381" i="2" l="1"/>
  <c r="F381" i="2" l="1"/>
  <c r="I381" i="2" s="1"/>
  <c r="C382" i="2" s="1"/>
  <c r="F382" i="2" l="1"/>
  <c r="I382" i="2" s="1"/>
  <c r="C383" i="2" l="1"/>
  <c r="F383" i="2" l="1"/>
  <c r="I383" i="2" s="1"/>
  <c r="C384" i="2" s="1"/>
  <c r="F384" i="2" l="1"/>
  <c r="I384" i="2" s="1"/>
  <c r="C385" i="2" s="1"/>
  <c r="F385" i="2" l="1"/>
  <c r="I385" i="2" s="1"/>
  <c r="C386" i="2" s="1"/>
  <c r="F386" i="2" l="1"/>
  <c r="I386" i="2" s="1"/>
  <c r="C387" i="2" s="1"/>
  <c r="F387" i="2" l="1"/>
  <c r="I387" i="2" s="1"/>
  <c r="C388" i="2" s="1"/>
  <c r="F388" i="2" l="1"/>
  <c r="I388" i="2" s="1"/>
  <c r="C389" i="2" s="1"/>
  <c r="F389" i="2" l="1"/>
  <c r="I389" i="2" s="1"/>
  <c r="C390" i="2" s="1"/>
  <c r="F390" i="2" l="1"/>
  <c r="I390" i="2" s="1"/>
  <c r="C391" i="2" s="1"/>
  <c r="F391" i="2" l="1"/>
  <c r="I391" i="2" s="1"/>
  <c r="C392" i="2" s="1"/>
  <c r="F392" i="2" l="1"/>
  <c r="I392" i="2" s="1"/>
  <c r="C393" i="2" s="1"/>
  <c r="F393" i="2" l="1"/>
  <c r="I393" i="2" s="1"/>
  <c r="C394" i="2" s="1"/>
  <c r="F394" i="2" l="1"/>
  <c r="I394" i="2" s="1"/>
  <c r="C395" i="2" l="1"/>
  <c r="F395" i="2" l="1"/>
  <c r="I395" i="2" s="1"/>
  <c r="C396" i="2" s="1"/>
  <c r="F396" i="2" l="1"/>
  <c r="I396" i="2" s="1"/>
  <c r="C397" i="2" l="1"/>
  <c r="F397" i="2" l="1"/>
  <c r="I397" i="2" s="1"/>
  <c r="C398" i="2" s="1"/>
  <c r="F398" i="2" l="1"/>
  <c r="I398" i="2" s="1"/>
  <c r="C399" i="2" l="1"/>
  <c r="F399" i="2" l="1"/>
  <c r="I399" i="2" s="1"/>
  <c r="C400" i="2" s="1"/>
  <c r="F400" i="2" l="1"/>
  <c r="I400" i="2" s="1"/>
  <c r="C401" i="2" l="1"/>
  <c r="F401" i="2" l="1"/>
  <c r="I401" i="2" s="1"/>
  <c r="C402" i="2" s="1"/>
  <c r="F402" i="2" l="1"/>
  <c r="I402" i="2" s="1"/>
  <c r="C403" i="2" l="1"/>
  <c r="F403" i="2" l="1"/>
  <c r="I403" i="2" s="1"/>
  <c r="C404" i="2" s="1"/>
  <c r="F404" i="2" l="1"/>
  <c r="I404" i="2" s="1"/>
  <c r="C405" i="2" l="1"/>
  <c r="F405" i="2" l="1"/>
  <c r="I405" i="2" s="1"/>
  <c r="C406" i="2" s="1"/>
  <c r="F406" i="2" l="1"/>
  <c r="I406" i="2" s="1"/>
  <c r="C407" i="2" l="1"/>
  <c r="F407" i="2" l="1"/>
  <c r="I407" i="2" s="1"/>
  <c r="C408" i="2" s="1"/>
  <c r="F408" i="2" l="1"/>
  <c r="I408" i="2" s="1"/>
  <c r="C409" i="2" l="1"/>
  <c r="F409" i="2" l="1"/>
  <c r="I409" i="2" s="1"/>
  <c r="C410" i="2" s="1"/>
  <c r="F410" i="2" l="1"/>
  <c r="I410" i="2" s="1"/>
  <c r="C411" i="2" l="1"/>
  <c r="F411" i="2" l="1"/>
  <c r="I411" i="2" s="1"/>
  <c r="C412" i="2" s="1"/>
  <c r="F412" i="2" l="1"/>
  <c r="I412" i="2" s="1"/>
  <c r="C413" i="2" l="1"/>
  <c r="F413" i="2" l="1"/>
  <c r="I413" i="2" s="1"/>
  <c r="C414" i="2" l="1"/>
  <c r="F414" i="2" l="1"/>
  <c r="I414" i="2" s="1"/>
  <c r="C415" i="2" s="1"/>
  <c r="F415" i="2" l="1"/>
  <c r="I415" i="2" s="1"/>
  <c r="C416" i="2" s="1"/>
  <c r="F416" i="2" l="1"/>
  <c r="I416" i="2" s="1"/>
  <c r="C417" i="2" l="1"/>
  <c r="F417" i="2" l="1"/>
  <c r="I417" i="2" s="1"/>
  <c r="C418" i="2" s="1"/>
  <c r="F418" i="2" l="1"/>
  <c r="I418" i="2" s="1"/>
  <c r="C419" i="2" l="1"/>
  <c r="F419" i="2" l="1"/>
  <c r="I419" i="2" s="1"/>
  <c r="C420" i="2" s="1"/>
  <c r="F420" i="2" l="1"/>
  <c r="I420" i="2" s="1"/>
  <c r="C421" i="2" l="1"/>
  <c r="F421" i="2" l="1"/>
  <c r="I421" i="2" s="1"/>
  <c r="C422" i="2" s="1"/>
  <c r="F422" i="2" l="1"/>
  <c r="I422" i="2" l="1"/>
  <c r="C423" i="2" l="1"/>
  <c r="F423" i="2" l="1"/>
  <c r="I423" i="2" s="1"/>
  <c r="C424" i="2" s="1"/>
  <c r="F424" i="2" l="1"/>
  <c r="I424" i="2" s="1"/>
  <c r="C425" i="2" l="1"/>
  <c r="F425" i="2" l="1"/>
  <c r="I425" i="2" s="1"/>
  <c r="C426" i="2" s="1"/>
  <c r="F426" i="2" l="1"/>
  <c r="I426" i="2" s="1"/>
  <c r="C427" i="2" s="1"/>
  <c r="F427" i="2" l="1"/>
  <c r="I427" i="2"/>
  <c r="C428" i="2" l="1"/>
  <c r="F428" i="2" l="1"/>
  <c r="I428" i="2" s="1"/>
  <c r="C429" i="2" s="1"/>
  <c r="F429" i="2" l="1"/>
  <c r="I429" i="2" s="1"/>
  <c r="C430" i="2" s="1"/>
  <c r="F430" i="2" l="1"/>
  <c r="I430" i="2" s="1"/>
  <c r="C431" i="2" s="1"/>
  <c r="F431" i="2" l="1"/>
  <c r="I431" i="2" s="1"/>
  <c r="C432" i="2" l="1"/>
  <c r="F432" i="2" l="1"/>
  <c r="I432" i="2" s="1"/>
  <c r="C433" i="2" s="1"/>
  <c r="F433" i="2" l="1"/>
  <c r="I433" i="2" s="1"/>
  <c r="C434" i="2" s="1"/>
  <c r="F434" i="2" l="1"/>
  <c r="I434" i="2" s="1"/>
  <c r="C435" i="2" l="1"/>
  <c r="F435" i="2" l="1"/>
  <c r="I435" i="2" s="1"/>
  <c r="C436" i="2" l="1"/>
  <c r="I436" i="2" l="1"/>
  <c r="C437" i="2" s="1"/>
  <c r="F436" i="2"/>
  <c r="F437" i="2" l="1"/>
  <c r="I437" i="2"/>
  <c r="C438" i="2" l="1"/>
  <c r="F438" i="2" l="1"/>
  <c r="I438" i="2"/>
  <c r="C439" i="2" s="1"/>
  <c r="F439" i="2" l="1"/>
  <c r="I439" i="2"/>
  <c r="C440" i="2" l="1"/>
  <c r="I440" i="2" l="1"/>
  <c r="C441" i="2" s="1"/>
  <c r="F440" i="2"/>
  <c r="F441" i="2" l="1"/>
  <c r="I441" i="2" s="1"/>
  <c r="C442" i="2" s="1"/>
  <c r="F442" i="2" l="1"/>
  <c r="I442" i="2" s="1"/>
  <c r="C443" i="2" l="1"/>
  <c r="F443" i="2" l="1"/>
  <c r="I443" i="2"/>
  <c r="C444" i="2" s="1"/>
  <c r="F444" i="2" l="1"/>
  <c r="I444" i="2" s="1"/>
  <c r="C445" i="2" s="1"/>
  <c r="F445" i="2" l="1"/>
  <c r="I445" i="2" s="1"/>
  <c r="C446" i="2" s="1"/>
  <c r="I446" i="2" l="1"/>
  <c r="C447" i="2" s="1"/>
  <c r="F446" i="2"/>
  <c r="F447" i="2" l="1"/>
  <c r="I447" i="2" s="1"/>
  <c r="C448" i="2" l="1"/>
  <c r="F448" i="2" s="1"/>
  <c r="I448" i="2" l="1"/>
  <c r="C449" i="2"/>
  <c r="F449" i="2" s="1"/>
  <c r="I449" i="2" s="1"/>
  <c r="C450" i="2" s="1"/>
  <c r="F450" i="2" l="1"/>
  <c r="I450" i="2"/>
  <c r="C451" i="2" l="1"/>
  <c r="F451" i="2" l="1"/>
  <c r="I451" i="2" s="1"/>
  <c r="C452" i="2" l="1"/>
  <c r="I452" i="2" s="1"/>
  <c r="F452" i="2"/>
  <c r="C453" i="2" l="1"/>
  <c r="F453" i="2" l="1"/>
  <c r="I453" i="2" s="1"/>
  <c r="C454" i="2" l="1"/>
  <c r="F454" i="2" l="1"/>
  <c r="I454" i="2" s="1"/>
  <c r="C455" i="2" s="1"/>
  <c r="F455" i="2" l="1"/>
  <c r="I455" i="2" s="1"/>
  <c r="C456" i="2" s="1"/>
  <c r="F456" i="2" l="1"/>
  <c r="I456" i="2" s="1"/>
  <c r="C457" i="2" s="1"/>
  <c r="F457" i="2" l="1"/>
  <c r="I457" i="2" s="1"/>
  <c r="C458" i="2" l="1"/>
  <c r="F458" i="2" l="1"/>
  <c r="I458" i="2" s="1"/>
  <c r="C459" i="2" l="1"/>
  <c r="F459" i="2" s="1"/>
  <c r="I459" i="2" s="1"/>
  <c r="C460" i="2" s="1"/>
  <c r="F460" i="2" l="1"/>
  <c r="I460" i="2" s="1"/>
  <c r="C461" i="2" s="1"/>
  <c r="F461" i="2" l="1"/>
  <c r="I461" i="2"/>
  <c r="C462" i="2" l="1"/>
  <c r="F462" i="2" l="1"/>
  <c r="I462" i="2" s="1"/>
  <c r="C463" i="2" s="1"/>
  <c r="F463" i="2" l="1"/>
  <c r="I463" i="2" s="1"/>
  <c r="C464" i="2" s="1"/>
  <c r="F464" i="2" l="1"/>
  <c r="I464" i="2" s="1"/>
  <c r="C465" i="2" s="1"/>
  <c r="F465" i="2" l="1"/>
  <c r="I465" i="2" s="1"/>
  <c r="C466" i="2" l="1"/>
  <c r="F466" i="2" l="1"/>
  <c r="I466" i="2" s="1"/>
  <c r="C467" i="2" s="1"/>
  <c r="F467" i="2" l="1"/>
  <c r="I467" i="2" s="1"/>
  <c r="C468" i="2" s="1"/>
  <c r="F468" i="2" l="1"/>
  <c r="I468" i="2"/>
  <c r="C469" i="2" s="1"/>
  <c r="F469" i="2" l="1"/>
  <c r="I469" i="2" s="1"/>
  <c r="C470" i="2" s="1"/>
  <c r="F470" i="2" l="1"/>
  <c r="I470" i="2" s="1"/>
  <c r="C471" i="2" l="1"/>
  <c r="F471" i="2"/>
  <c r="I471" i="2" l="1"/>
  <c r="C472" i="2" s="1"/>
  <c r="F472" i="2" s="1"/>
  <c r="I472" i="2" s="1"/>
  <c r="C473" i="2" s="1"/>
  <c r="F473" i="2" l="1"/>
  <c r="I473" i="2" s="1"/>
  <c r="C474" i="2" s="1"/>
  <c r="F474" i="2" l="1"/>
  <c r="I474" i="2" s="1"/>
  <c r="C475" i="2" l="1"/>
  <c r="F475" i="2" l="1"/>
  <c r="I475" i="2" s="1"/>
  <c r="C476" i="2" l="1"/>
  <c r="F476" i="2" l="1"/>
  <c r="I476" i="2" s="1"/>
  <c r="C477" i="2" s="1"/>
  <c r="F477" i="2" l="1"/>
  <c r="I477" i="2" s="1"/>
  <c r="C478" i="2" s="1"/>
  <c r="F478" i="2" l="1"/>
  <c r="I478" i="2" s="1"/>
  <c r="C479" i="2" s="1"/>
  <c r="F479" i="2" l="1"/>
  <c r="I479" i="2"/>
  <c r="C480" i="2" s="1"/>
  <c r="F480" i="2" l="1"/>
  <c r="I480" i="2"/>
  <c r="C481" i="2" s="1"/>
  <c r="F481" i="2" l="1"/>
  <c r="I481" i="2" s="1"/>
  <c r="C482" i="2" l="1"/>
  <c r="F482" i="2" l="1"/>
  <c r="I482" i="2" s="1"/>
  <c r="C483" i="2" s="1"/>
  <c r="I483" i="2" l="1"/>
  <c r="F483" i="2"/>
  <c r="C484" i="2" l="1"/>
  <c r="F484" i="2" s="1"/>
  <c r="I484" i="2" s="1"/>
  <c r="C485" i="2" s="1"/>
  <c r="F485" i="2" l="1"/>
  <c r="I485" i="2" s="1"/>
  <c r="C486" i="2" s="1"/>
  <c r="F486" i="2" l="1"/>
  <c r="I486" i="2" s="1"/>
  <c r="C487" i="2" s="1"/>
  <c r="F487" i="2" l="1"/>
  <c r="I487" i="2" s="1"/>
  <c r="C488" i="2" s="1"/>
  <c r="F488" i="2" l="1"/>
  <c r="I488" i="2" s="1"/>
  <c r="C489" i="2" l="1"/>
  <c r="F489" i="2"/>
  <c r="I489" i="2" l="1"/>
  <c r="C490" i="2" s="1"/>
  <c r="F490" i="2"/>
  <c r="I490" i="2" s="1"/>
  <c r="C491" i="2" s="1"/>
  <c r="F491" i="2" l="1"/>
  <c r="I491" i="2" s="1"/>
  <c r="C492" i="2" l="1"/>
  <c r="F492" i="2" s="1"/>
  <c r="I492" i="2" s="1"/>
  <c r="C493" i="2" s="1"/>
  <c r="F493" i="2" l="1"/>
  <c r="I493" i="2" s="1"/>
  <c r="C494" i="2" l="1"/>
  <c r="F494" i="2" s="1"/>
  <c r="I494" i="2" s="1"/>
  <c r="C495" i="2" s="1"/>
  <c r="F495" i="2" l="1"/>
  <c r="I495" i="2"/>
  <c r="C496" i="2" l="1"/>
  <c r="F496" i="2" s="1"/>
  <c r="I496" i="2" s="1"/>
  <c r="C497" i="2" s="1"/>
  <c r="F497" i="2" l="1"/>
  <c r="I497" i="2" s="1"/>
  <c r="C498" i="2" s="1"/>
  <c r="F498" i="2" l="1"/>
  <c r="I498" i="2"/>
  <c r="C499" i="2" l="1"/>
  <c r="F499" i="2" l="1"/>
  <c r="I499" i="2" s="1"/>
  <c r="C500" i="2" s="1"/>
  <c r="F500" i="2" l="1"/>
  <c r="I500" i="2" s="1"/>
  <c r="C501" i="2" l="1"/>
  <c r="F501" i="2" l="1"/>
  <c r="I501" i="2"/>
  <c r="C502" i="2" s="1"/>
  <c r="F502" i="2" s="1"/>
  <c r="I502" i="2" s="1"/>
  <c r="C503" i="2" s="1"/>
  <c r="F503" i="2" l="1"/>
  <c r="I503" i="2" s="1"/>
  <c r="C504" i="2" s="1"/>
  <c r="F504" i="2" l="1"/>
  <c r="I504" i="2" s="1"/>
  <c r="C505" i="2" l="1"/>
  <c r="F505" i="2" l="1"/>
  <c r="I505" i="2" s="1"/>
  <c r="C506" i="2" l="1"/>
  <c r="F506" i="2" l="1"/>
  <c r="I506" i="2" s="1"/>
  <c r="C507" i="2" l="1"/>
  <c r="F507" i="2" l="1"/>
  <c r="I507" i="2" s="1"/>
  <c r="C508" i="2" s="1"/>
  <c r="F508" i="2" s="1"/>
  <c r="I508" i="2" s="1"/>
  <c r="C509" i="2" s="1"/>
  <c r="F509" i="2" l="1"/>
  <c r="I509" i="2" s="1"/>
  <c r="C510" i="2" s="1"/>
  <c r="F510" i="2" l="1"/>
  <c r="I510" i="2" s="1"/>
  <c r="C511" i="2" l="1"/>
  <c r="F511" i="2" l="1"/>
  <c r="I511" i="2" s="1"/>
  <c r="C512" i="2" s="1"/>
  <c r="F512" i="2" l="1"/>
  <c r="I512" i="2" s="1"/>
  <c r="C513" i="2" l="1"/>
  <c r="I513" i="2" l="1"/>
  <c r="C514" i="2" s="1"/>
  <c r="F513" i="2"/>
  <c r="F514" i="2" l="1"/>
  <c r="I514" i="2" s="1"/>
  <c r="C515" i="2" s="1"/>
  <c r="F515" i="2" l="1"/>
  <c r="I515" i="2" s="1"/>
  <c r="C516" i="2" s="1"/>
  <c r="F516" i="2" l="1"/>
  <c r="I516" i="2" s="1"/>
  <c r="C517" i="2" l="1"/>
  <c r="I517" i="2" l="1"/>
  <c r="C518" i="2" s="1"/>
  <c r="F517" i="2"/>
  <c r="F518" i="2" l="1"/>
  <c r="I518" i="2"/>
  <c r="C519" i="2" s="1"/>
  <c r="F519" i="2" l="1"/>
  <c r="I519" i="2" s="1"/>
  <c r="C520" i="2" l="1"/>
  <c r="F520" i="2" l="1"/>
  <c r="I520" i="2" s="1"/>
  <c r="C521" i="2" l="1"/>
  <c r="F521" i="2" l="1"/>
  <c r="I521" i="2" s="1"/>
  <c r="C522" i="2" s="1"/>
  <c r="F522" i="2" l="1"/>
  <c r="I522" i="2" s="1"/>
  <c r="C523" i="2" s="1"/>
  <c r="F523" i="2" l="1"/>
  <c r="I523" i="2" s="1"/>
  <c r="C524" i="2" s="1"/>
  <c r="F524" i="2" l="1"/>
  <c r="I524" i="2" s="1"/>
  <c r="C525" i="2" s="1"/>
  <c r="I525" i="2" l="1"/>
  <c r="F525" i="2"/>
  <c r="C526" i="2" l="1"/>
  <c r="F526" i="2" l="1"/>
  <c r="I526" i="2" s="1"/>
  <c r="C527" i="2" s="1"/>
  <c r="F527" i="2" l="1"/>
  <c r="I527" i="2" s="1"/>
  <c r="C528" i="2" s="1"/>
  <c r="F528" i="2" l="1"/>
  <c r="I528" i="2" s="1"/>
  <c r="C529" i="2" s="1"/>
  <c r="F529" i="2" l="1"/>
  <c r="I529" i="2" s="1"/>
  <c r="C530" i="2" s="1"/>
  <c r="F530" i="2" l="1"/>
  <c r="I530" i="2" s="1"/>
  <c r="C531" i="2" l="1"/>
  <c r="F531" i="2" l="1"/>
  <c r="I531" i="2" s="1"/>
  <c r="C532" i="2" l="1"/>
  <c r="F532" i="2" l="1"/>
  <c r="I532" i="2"/>
  <c r="C533" i="2" s="1"/>
  <c r="I533" i="2" s="1"/>
  <c r="C534" i="2" s="1"/>
  <c r="F533" i="2"/>
  <c r="F534" i="2" l="1"/>
  <c r="I534" i="2" s="1"/>
  <c r="C535" i="2" s="1"/>
  <c r="F535" i="2" l="1"/>
  <c r="I535" i="2" s="1"/>
  <c r="C536" i="2" l="1"/>
  <c r="I536" i="2" l="1"/>
  <c r="C537" i="2" s="1"/>
  <c r="F536" i="2"/>
  <c r="F537" i="2" l="1"/>
  <c r="I537" i="2"/>
  <c r="C538" i="2" s="1"/>
  <c r="F538" i="2" l="1"/>
  <c r="I538" i="2" s="1"/>
  <c r="C539" i="2" s="1"/>
  <c r="F539" i="2" l="1"/>
  <c r="I539" i="2" s="1"/>
  <c r="C540" i="2" s="1"/>
  <c r="F540" i="2" l="1"/>
  <c r="I540" i="2" s="1"/>
  <c r="C541" i="2" l="1"/>
  <c r="F541" i="2" l="1"/>
  <c r="I541" i="2" s="1"/>
  <c r="C542" i="2" s="1"/>
  <c r="F542" i="2" l="1"/>
  <c r="I542" i="2" s="1"/>
  <c r="C543" i="2" s="1"/>
  <c r="I543" i="2" l="1"/>
  <c r="C544" i="2" s="1"/>
  <c r="F543" i="2"/>
  <c r="F544" i="2" l="1"/>
  <c r="I544" i="2" s="1"/>
  <c r="C545" i="2" s="1"/>
  <c r="F545" i="2" l="1"/>
  <c r="I545" i="2" s="1"/>
  <c r="C546" i="2" s="1"/>
  <c r="I546" i="2" l="1"/>
  <c r="C547" i="2" s="1"/>
  <c r="F546" i="2"/>
  <c r="F547" i="2" l="1"/>
  <c r="I547" i="2" s="1"/>
  <c r="C548" i="2" s="1"/>
  <c r="F548" i="2" l="1"/>
  <c r="I548" i="2" s="1"/>
  <c r="C549" i="2" s="1"/>
  <c r="F549" i="2" l="1"/>
  <c r="I549" i="2" s="1"/>
  <c r="C550" i="2" s="1"/>
  <c r="F550" i="2" l="1"/>
  <c r="I550" i="2" s="1"/>
  <c r="C551" i="2" s="1"/>
  <c r="F551" i="2" l="1"/>
  <c r="I551" i="2" s="1"/>
  <c r="C552" i="2" s="1"/>
  <c r="F552" i="2" l="1"/>
  <c r="I552" i="2" s="1"/>
  <c r="C553" i="2" s="1"/>
  <c r="F553" i="2" l="1"/>
  <c r="I553" i="2" s="1"/>
  <c r="C554" i="2" s="1"/>
  <c r="F554" i="2" l="1"/>
  <c r="I554" i="2" s="1"/>
  <c r="C555" i="2" s="1"/>
  <c r="F555" i="2" l="1"/>
  <c r="I555" i="2"/>
  <c r="C556" i="2" s="1"/>
  <c r="I556" i="2" l="1"/>
  <c r="C557" i="2" s="1"/>
  <c r="F556" i="2"/>
  <c r="I557" i="2" l="1"/>
  <c r="C558" i="2" s="1"/>
  <c r="F557" i="2"/>
  <c r="F558" i="2" l="1"/>
  <c r="I558" i="2" s="1"/>
  <c r="C559" i="2" s="1"/>
  <c r="I559" i="2" l="1"/>
  <c r="C560" i="2" s="1"/>
  <c r="F559" i="2"/>
  <c r="I560" i="2" l="1"/>
  <c r="C561" i="2" s="1"/>
  <c r="F560" i="2"/>
  <c r="F561" i="2" l="1"/>
  <c r="I561" i="2" s="1"/>
  <c r="C562" i="2" s="1"/>
  <c r="I562" i="2" l="1"/>
  <c r="C563" i="2" s="1"/>
  <c r="F562" i="2"/>
  <c r="I563" i="2" l="1"/>
  <c r="C564" i="2" s="1"/>
  <c r="F563" i="2"/>
  <c r="I564" i="2" l="1"/>
  <c r="C565" i="2" s="1"/>
  <c r="F564" i="2"/>
  <c r="I565" i="2" l="1"/>
  <c r="C566" i="2" s="1"/>
  <c r="F565" i="2"/>
  <c r="F566" i="2" l="1"/>
  <c r="I566" i="2" s="1"/>
  <c r="C567" i="2" s="1"/>
  <c r="F567" i="2" l="1"/>
  <c r="I567" i="2" s="1"/>
  <c r="C568" i="2" s="1"/>
  <c r="F568" i="2" l="1"/>
  <c r="I568" i="2" s="1"/>
  <c r="C569" i="2" s="1"/>
  <c r="F569" i="2" l="1"/>
  <c r="I569" i="2" s="1"/>
  <c r="C570" i="2" s="1"/>
  <c r="F570" i="2" l="1"/>
  <c r="I570" i="2" s="1"/>
  <c r="C571" i="2" s="1"/>
  <c r="I571" i="2" l="1"/>
  <c r="C572" i="2" s="1"/>
  <c r="F571" i="2"/>
  <c r="F572" i="2" l="1"/>
  <c r="I572" i="2" s="1"/>
  <c r="C573" i="2" s="1"/>
  <c r="I573" i="2" l="1"/>
  <c r="C574" i="2" s="1"/>
  <c r="F573" i="2"/>
  <c r="I574" i="2" l="1"/>
  <c r="C575" i="2" s="1"/>
  <c r="F574" i="2"/>
  <c r="I575" i="2" l="1"/>
  <c r="C576" i="2" s="1"/>
  <c r="F575" i="2"/>
  <c r="I576" i="2" l="1"/>
  <c r="C577" i="2" s="1"/>
  <c r="F576" i="2"/>
  <c r="F577" i="2" l="1"/>
  <c r="I577" i="2" s="1"/>
  <c r="C578" i="2" s="1"/>
  <c r="F578" i="2" l="1"/>
  <c r="I578" i="2" s="1"/>
  <c r="C579" i="2" s="1"/>
  <c r="F579" i="2" l="1"/>
  <c r="I579" i="2" s="1"/>
  <c r="C580" i="2" s="1"/>
  <c r="F580" i="2" l="1"/>
  <c r="I580" i="2" s="1"/>
  <c r="C581" i="2" s="1"/>
  <c r="I581" i="2" l="1"/>
  <c r="C582" i="2" s="1"/>
  <c r="F581" i="2"/>
  <c r="F582" i="2" l="1"/>
  <c r="I582" i="2" s="1"/>
  <c r="C583" i="2" s="1"/>
  <c r="F583" i="2" l="1"/>
  <c r="I583" i="2"/>
  <c r="C584" i="2" s="1"/>
  <c r="F584" i="2" l="1"/>
  <c r="I584" i="2" s="1"/>
  <c r="C585" i="2" s="1"/>
  <c r="F585" i="2" l="1"/>
  <c r="I585" i="2" s="1"/>
  <c r="C586" i="2" s="1"/>
  <c r="F586" i="2" l="1"/>
  <c r="I586" i="2" s="1"/>
  <c r="C587" i="2" s="1"/>
  <c r="F587" i="2" l="1"/>
  <c r="I587" i="2" s="1"/>
  <c r="C588" i="2" s="1"/>
  <c r="F588" i="2" l="1"/>
  <c r="I588" i="2" s="1"/>
  <c r="C589" i="2" s="1"/>
  <c r="F589" i="2" l="1"/>
  <c r="I589" i="2" s="1"/>
  <c r="C590" i="2" s="1"/>
  <c r="I590" i="2" l="1"/>
  <c r="C591" i="2" s="1"/>
  <c r="F590" i="2"/>
  <c r="F591" i="2" l="1"/>
  <c r="I591" i="2" s="1"/>
  <c r="C592" i="2" s="1"/>
  <c r="I592" i="2" l="1"/>
  <c r="C593" i="2" s="1"/>
  <c r="F592" i="2"/>
  <c r="F593" i="2" l="1"/>
  <c r="I593" i="2" s="1"/>
  <c r="C594" i="2" s="1"/>
  <c r="F594" i="2" l="1"/>
  <c r="I594" i="2" s="1"/>
  <c r="C595" i="2" s="1"/>
  <c r="I595" i="2" l="1"/>
  <c r="C596" i="2" s="1"/>
  <c r="F595" i="2"/>
  <c r="I596" i="2" l="1"/>
  <c r="C597" i="2" s="1"/>
  <c r="F596" i="2"/>
  <c r="I597" i="2" l="1"/>
  <c r="C598" i="2" s="1"/>
  <c r="F597" i="2"/>
  <c r="I598" i="2" l="1"/>
  <c r="C599" i="2" s="1"/>
  <c r="F598" i="2"/>
  <c r="I599" i="2" l="1"/>
  <c r="C600" i="2" s="1"/>
  <c r="F599" i="2"/>
  <c r="I600" i="2" l="1"/>
  <c r="C601" i="2" s="1"/>
  <c r="F600" i="2"/>
  <c r="I601" i="2" l="1"/>
  <c r="C602" i="2" s="1"/>
  <c r="F601" i="2"/>
  <c r="I602" i="2" l="1"/>
  <c r="C603" i="2" s="1"/>
  <c r="F602" i="2"/>
  <c r="I603" i="2" l="1"/>
  <c r="C604" i="2" s="1"/>
  <c r="F603" i="2"/>
  <c r="I604" i="2" l="1"/>
  <c r="C605" i="2" s="1"/>
  <c r="F604" i="2"/>
  <c r="F605" i="2" l="1"/>
  <c r="I605" i="2" s="1"/>
  <c r="C606" i="2" s="1"/>
  <c r="I606" i="2" l="1"/>
  <c r="C607" i="2" s="1"/>
  <c r="F606" i="2"/>
  <c r="I607" i="2" l="1"/>
  <c r="C608" i="2" s="1"/>
  <c r="F607" i="2"/>
  <c r="F608" i="2" l="1"/>
  <c r="I608" i="2" s="1"/>
  <c r="C609" i="2" s="1"/>
  <c r="F609" i="2" l="1"/>
  <c r="I609" i="2" s="1"/>
  <c r="C610" i="2" s="1"/>
  <c r="F610" i="2" l="1"/>
  <c r="I610" i="2" s="1"/>
  <c r="C611" i="2" s="1"/>
  <c r="I611" i="2" l="1"/>
  <c r="C612" i="2" s="1"/>
  <c r="F611" i="2"/>
  <c r="F612" i="2" l="1"/>
  <c r="I612" i="2" s="1"/>
  <c r="C613" i="2" s="1"/>
  <c r="F613" i="2" l="1"/>
  <c r="I613" i="2" s="1"/>
  <c r="C614" i="2" s="1"/>
  <c r="I614" i="2" l="1"/>
  <c r="C615" i="2" s="1"/>
  <c r="F614" i="2"/>
  <c r="F615" i="2" l="1"/>
  <c r="I615" i="2" s="1"/>
  <c r="C616" i="2" s="1"/>
  <c r="F616" i="2" l="1"/>
  <c r="I616" i="2"/>
  <c r="C617" i="2" s="1"/>
  <c r="F617" i="2" l="1"/>
  <c r="I617" i="2" s="1"/>
  <c r="C618" i="2" s="1"/>
  <c r="F618" i="2" l="1"/>
  <c r="I618" i="2"/>
  <c r="C619" i="2" s="1"/>
  <c r="F619" i="2" l="1"/>
  <c r="I619" i="2"/>
  <c r="C620" i="2" s="1"/>
  <c r="I620" i="2" l="1"/>
  <c r="C621" i="2" s="1"/>
  <c r="F620" i="2"/>
  <c r="F621" i="2" l="1"/>
  <c r="I621" i="2" s="1"/>
  <c r="C622" i="2" s="1"/>
  <c r="F622" i="2" l="1"/>
  <c r="I622" i="2"/>
  <c r="C623" i="2" s="1"/>
  <c r="I623" i="2" l="1"/>
  <c r="C624" i="2" s="1"/>
  <c r="F623" i="2"/>
  <c r="F624" i="2" l="1"/>
  <c r="I624" i="2"/>
  <c r="C625" i="2" s="1"/>
  <c r="I625" i="2" l="1"/>
  <c r="C626" i="2" s="1"/>
  <c r="F625" i="2"/>
  <c r="F626" i="2" l="1"/>
  <c r="I626" i="2" s="1"/>
  <c r="C627" i="2" s="1"/>
  <c r="F627" i="2" l="1"/>
  <c r="I627" i="2"/>
  <c r="C628" i="2" s="1"/>
  <c r="F628" i="2" l="1"/>
  <c r="I628" i="2"/>
  <c r="C629" i="2" s="1"/>
  <c r="F629" i="2" l="1"/>
  <c r="I629" i="2" s="1"/>
  <c r="C630" i="2" s="1"/>
  <c r="I630" i="2" l="1"/>
  <c r="C631" i="2" s="1"/>
  <c r="F630" i="2"/>
  <c r="F631" i="2" l="1"/>
  <c r="I631" i="2" s="1"/>
  <c r="C632" i="2" s="1"/>
  <c r="F632" i="2" l="1"/>
  <c r="I632" i="2" s="1"/>
  <c r="C633" i="2" s="1"/>
  <c r="F633" i="2" l="1"/>
  <c r="I633" i="2" s="1"/>
  <c r="C634" i="2" s="1"/>
  <c r="I634" i="2" l="1"/>
  <c r="C635" i="2" s="1"/>
  <c r="F634" i="2"/>
  <c r="I635" i="2" l="1"/>
  <c r="C636" i="2" s="1"/>
  <c r="F635" i="2"/>
  <c r="I636" i="2" l="1"/>
  <c r="C637" i="2" s="1"/>
  <c r="F636" i="2"/>
  <c r="I637" i="2" l="1"/>
  <c r="C638" i="2" s="1"/>
  <c r="F637" i="2"/>
  <c r="F638" i="2" l="1"/>
  <c r="I638" i="2" s="1"/>
  <c r="C639" i="2" s="1"/>
  <c r="I639" i="2" l="1"/>
  <c r="C640" i="2" s="1"/>
  <c r="F639" i="2"/>
  <c r="F640" i="2" l="1"/>
  <c r="I640" i="2" s="1"/>
  <c r="C641" i="2" s="1"/>
  <c r="F641" i="2" l="1"/>
  <c r="I641" i="2" s="1"/>
  <c r="C642" i="2" s="1"/>
  <c r="F642" i="2" l="1"/>
  <c r="I642" i="2"/>
  <c r="C643" i="2" s="1"/>
  <c r="F643" i="2" l="1"/>
  <c r="I643" i="2" s="1"/>
  <c r="C644" i="2" s="1"/>
  <c r="F644" i="2" l="1"/>
  <c r="I644" i="2" s="1"/>
  <c r="C645" i="2" s="1"/>
  <c r="I645" i="2" l="1"/>
  <c r="C646" i="2" s="1"/>
  <c r="F645" i="2"/>
  <c r="F646" i="2" l="1"/>
  <c r="I646" i="2"/>
  <c r="C647" i="2" s="1"/>
  <c r="F647" i="2" l="1"/>
  <c r="I647" i="2" s="1"/>
  <c r="C648" i="2" s="1"/>
  <c r="F648" i="2" l="1"/>
  <c r="I648" i="2" s="1"/>
  <c r="C649" i="2" s="1"/>
  <c r="I649" i="2" l="1"/>
  <c r="C650" i="2" s="1"/>
  <c r="F649" i="2"/>
  <c r="I650" i="2" l="1"/>
  <c r="C651" i="2" s="1"/>
  <c r="F650" i="2"/>
  <c r="F651" i="2" l="1"/>
  <c r="I651" i="2" s="1"/>
  <c r="C652" i="2" s="1"/>
  <c r="I652" i="2" l="1"/>
  <c r="C653" i="2" s="1"/>
  <c r="F652" i="2"/>
  <c r="I653" i="2" l="1"/>
  <c r="C654" i="2" s="1"/>
  <c r="F653" i="2"/>
  <c r="I654" i="2" l="1"/>
  <c r="C655" i="2" s="1"/>
  <c r="F654" i="2"/>
  <c r="I655" i="2" l="1"/>
  <c r="C656" i="2" s="1"/>
  <c r="F655" i="2"/>
  <c r="F656" i="2" l="1"/>
  <c r="I656" i="2" s="1"/>
  <c r="C657" i="2" s="1"/>
  <c r="I657" i="2" l="1"/>
  <c r="C658" i="2" s="1"/>
  <c r="F657" i="2"/>
  <c r="I658" i="2" l="1"/>
  <c r="C659" i="2" s="1"/>
  <c r="F658" i="2"/>
  <c r="I659" i="2" l="1"/>
  <c r="C660" i="2" s="1"/>
  <c r="F659" i="2"/>
  <c r="I660" i="2" l="1"/>
  <c r="C661" i="2" s="1"/>
  <c r="F660" i="2"/>
  <c r="I661" i="2" l="1"/>
  <c r="C662" i="2" s="1"/>
  <c r="F661" i="2"/>
  <c r="I662" i="2" l="1"/>
  <c r="C663" i="2" s="1"/>
  <c r="F662" i="2"/>
  <c r="I663" i="2" l="1"/>
  <c r="C664" i="2" s="1"/>
  <c r="F663" i="2"/>
  <c r="I664" i="2" l="1"/>
  <c r="C665" i="2" s="1"/>
  <c r="F664" i="2"/>
  <c r="I665" i="2" l="1"/>
  <c r="C666" i="2" s="1"/>
  <c r="F665" i="2"/>
  <c r="I666" i="2" l="1"/>
  <c r="C667" i="2" s="1"/>
  <c r="F666" i="2"/>
  <c r="I667" i="2" l="1"/>
  <c r="C668" i="2" s="1"/>
  <c r="F667" i="2"/>
  <c r="F668" i="2" l="1"/>
  <c r="I668" i="2" s="1"/>
  <c r="C669" i="2" s="1"/>
  <c r="F669" i="2" l="1"/>
  <c r="I669" i="2" s="1"/>
  <c r="C670" i="2" s="1"/>
  <c r="F670" i="2" l="1"/>
  <c r="I670" i="2" s="1"/>
  <c r="C671" i="2" s="1"/>
  <c r="F671" i="2" l="1"/>
  <c r="I671" i="2" s="1"/>
  <c r="C672" i="2" s="1"/>
  <c r="I672" i="2" l="1"/>
  <c r="C673" i="2" s="1"/>
  <c r="F672" i="2"/>
  <c r="I673" i="2" l="1"/>
  <c r="C674" i="2" s="1"/>
  <c r="F673" i="2"/>
  <c r="I674" i="2" l="1"/>
  <c r="C675" i="2" s="1"/>
  <c r="F674" i="2"/>
  <c r="F675" i="2" l="1"/>
  <c r="I675" i="2" s="1"/>
  <c r="C676" i="2" s="1"/>
  <c r="F676" i="2" l="1"/>
  <c r="I676" i="2" s="1"/>
  <c r="C677" i="2" s="1"/>
  <c r="I677" i="2" l="1"/>
  <c r="C678" i="2" s="1"/>
  <c r="F677" i="2"/>
  <c r="I678" i="2" l="1"/>
  <c r="C679" i="2" s="1"/>
  <c r="F678" i="2"/>
  <c r="F679" i="2" l="1"/>
  <c r="I679" i="2" s="1"/>
  <c r="C680" i="2" s="1"/>
  <c r="F680" i="2" l="1"/>
  <c r="I680" i="2"/>
  <c r="C681" i="2" s="1"/>
  <c r="F681" i="2" l="1"/>
  <c r="I681" i="2" s="1"/>
  <c r="C682" i="2" s="1"/>
  <c r="I682" i="2" l="1"/>
  <c r="C683" i="2" s="1"/>
  <c r="F682" i="2"/>
  <c r="F683" i="2" l="1"/>
  <c r="I683" i="2" s="1"/>
  <c r="C684" i="2" s="1"/>
  <c r="F684" i="2" l="1"/>
  <c r="I684" i="2" s="1"/>
  <c r="C685" i="2" s="1"/>
  <c r="I685" i="2" l="1"/>
  <c r="C686" i="2" s="1"/>
  <c r="F685" i="2"/>
  <c r="F686" i="2" l="1"/>
  <c r="I686" i="2" s="1"/>
  <c r="C687" i="2" s="1"/>
  <c r="I687" i="2" l="1"/>
  <c r="C688" i="2" s="1"/>
  <c r="F687" i="2"/>
  <c r="F688" i="2" l="1"/>
  <c r="I688" i="2" s="1"/>
  <c r="C689" i="2" s="1"/>
  <c r="F689" i="2" l="1"/>
  <c r="I689" i="2" s="1"/>
  <c r="C690" i="2" s="1"/>
  <c r="F690" i="2" l="1"/>
  <c r="I690" i="2" s="1"/>
  <c r="C691" i="2" s="1"/>
  <c r="F691" i="2" l="1"/>
  <c r="I691" i="2" s="1"/>
  <c r="C692" i="2" s="1"/>
  <c r="I692" i="2" l="1"/>
  <c r="C693" i="2" s="1"/>
  <c r="F692" i="2"/>
  <c r="I693" i="2" l="1"/>
  <c r="C694" i="2" s="1"/>
  <c r="F693" i="2"/>
  <c r="I694" i="2" l="1"/>
  <c r="C695" i="2" s="1"/>
  <c r="F694" i="2"/>
  <c r="F695" i="2" l="1"/>
  <c r="I695" i="2" s="1"/>
  <c r="C696" i="2" s="1"/>
  <c r="F696" i="2" l="1"/>
  <c r="I696" i="2" s="1"/>
  <c r="C697" i="2" s="1"/>
  <c r="I697" i="2" l="1"/>
  <c r="C698" i="2" s="1"/>
  <c r="F697" i="2"/>
  <c r="F698" i="2" l="1"/>
  <c r="I698" i="2" s="1"/>
  <c r="C699" i="2" s="1"/>
  <c r="F699" i="2" l="1"/>
  <c r="I699" i="2" s="1"/>
  <c r="C700" i="2" s="1"/>
  <c r="F700" i="2" l="1"/>
  <c r="I700" i="2" s="1"/>
  <c r="C701" i="2" s="1"/>
  <c r="F701" i="2" l="1"/>
  <c r="I701" i="2" s="1"/>
  <c r="C702" i="2" s="1"/>
  <c r="F702" i="2" l="1"/>
  <c r="I702" i="2" s="1"/>
  <c r="C703" i="2" s="1"/>
  <c r="F703" i="2" l="1"/>
  <c r="I703" i="2" s="1"/>
  <c r="C704" i="2" s="1"/>
  <c r="F704" i="2" l="1"/>
  <c r="I704" i="2" s="1"/>
  <c r="C705" i="2" s="1"/>
  <c r="F705" i="2" l="1"/>
  <c r="I705" i="2" s="1"/>
  <c r="C706" i="2" s="1"/>
  <c r="F706" i="2" l="1"/>
  <c r="I706" i="2" s="1"/>
  <c r="C707" i="2" s="1"/>
  <c r="F707" i="2" l="1"/>
  <c r="I707" i="2" s="1"/>
  <c r="C708" i="2" s="1"/>
  <c r="F708" i="2" l="1"/>
  <c r="I708" i="2"/>
  <c r="C709" i="2" s="1"/>
  <c r="F709" i="2" l="1"/>
  <c r="I709" i="2" s="1"/>
  <c r="C710" i="2" s="1"/>
  <c r="F710" i="2" l="1"/>
  <c r="I710" i="2"/>
  <c r="C711" i="2" s="1"/>
  <c r="F711" i="2" l="1"/>
  <c r="I711" i="2" s="1"/>
  <c r="C712" i="2" s="1"/>
  <c r="F712" i="2" l="1"/>
  <c r="I712" i="2" s="1"/>
  <c r="C713" i="2" s="1"/>
  <c r="F713" i="2" l="1"/>
  <c r="I713" i="2" s="1"/>
  <c r="C714" i="2" s="1"/>
  <c r="I714" i="2" l="1"/>
  <c r="C715" i="2" s="1"/>
  <c r="F714" i="2"/>
  <c r="F715" i="2" l="1"/>
  <c r="I715" i="2" s="1"/>
  <c r="C716" i="2" s="1"/>
  <c r="F716" i="2" l="1"/>
  <c r="I716" i="2" s="1"/>
  <c r="C717" i="2" s="1"/>
  <c r="F717" i="2" l="1"/>
  <c r="I717" i="2" s="1"/>
  <c r="C718" i="2" s="1"/>
  <c r="I718" i="2" l="1"/>
  <c r="C719" i="2" s="1"/>
  <c r="F718" i="2"/>
  <c r="I719" i="2" l="1"/>
  <c r="C720" i="2" s="1"/>
  <c r="F719" i="2"/>
  <c r="I720" i="2" l="1"/>
  <c r="C721" i="2" s="1"/>
  <c r="F720" i="2"/>
  <c r="F721" i="2" l="1"/>
  <c r="I721" i="2" s="1"/>
  <c r="C722" i="2" s="1"/>
  <c r="F722" i="2" l="1"/>
  <c r="I722" i="2" s="1"/>
  <c r="C723" i="2" s="1"/>
  <c r="F723" i="2" l="1"/>
  <c r="I723" i="2"/>
  <c r="C724" i="2" s="1"/>
  <c r="F724" i="2" l="1"/>
  <c r="I724" i="2" s="1"/>
  <c r="C725" i="2" s="1"/>
  <c r="F725" i="2" l="1"/>
  <c r="I725" i="2" s="1"/>
  <c r="C726" i="2" s="1"/>
  <c r="F726" i="2" l="1"/>
  <c r="I726" i="2" s="1"/>
  <c r="C727" i="2" s="1"/>
  <c r="F727" i="2" l="1"/>
  <c r="I727" i="2" s="1"/>
  <c r="C728" i="2" s="1"/>
  <c r="I728" i="2" l="1"/>
  <c r="C729" i="2" s="1"/>
  <c r="F728" i="2"/>
  <c r="F729" i="2" l="1"/>
  <c r="I729" i="2" s="1"/>
  <c r="C730" i="2" s="1"/>
  <c r="F730" i="2" l="1"/>
  <c r="I730" i="2" s="1"/>
  <c r="C731" i="2" s="1"/>
  <c r="I731" i="2" l="1"/>
  <c r="C732" i="2" s="1"/>
  <c r="F731" i="2"/>
  <c r="I732" i="2" l="1"/>
  <c r="C733" i="2" s="1"/>
  <c r="F732" i="2"/>
  <c r="I733" i="2" l="1"/>
  <c r="C734" i="2" s="1"/>
  <c r="F733" i="2"/>
  <c r="F734" i="2" l="1"/>
  <c r="I734" i="2" s="1"/>
  <c r="C735" i="2" s="1"/>
  <c r="F735" i="2" l="1"/>
  <c r="I735" i="2" s="1"/>
  <c r="C736" i="2" s="1"/>
  <c r="F736" i="2" l="1"/>
  <c r="I736" i="2" s="1"/>
  <c r="C737" i="2" s="1"/>
  <c r="I737" i="2" l="1"/>
  <c r="C738" i="2" s="1"/>
  <c r="F737" i="2"/>
  <c r="F738" i="2" l="1"/>
  <c r="I738" i="2" s="1"/>
  <c r="C739" i="2" s="1"/>
  <c r="F739" i="2" l="1"/>
  <c r="I739" i="2" s="1"/>
  <c r="C740" i="2" s="1"/>
  <c r="I740" i="2" l="1"/>
  <c r="C741" i="2" s="1"/>
  <c r="F740" i="2"/>
  <c r="F741" i="2" l="1"/>
  <c r="I741" i="2" s="1"/>
  <c r="C742" i="2" s="1"/>
  <c r="F742" i="2" l="1"/>
  <c r="I742" i="2" s="1"/>
  <c r="C743" i="2" s="1"/>
  <c r="F743" i="2" l="1"/>
  <c r="I743" i="2" s="1"/>
  <c r="C744" i="2" s="1"/>
  <c r="I744" i="2" l="1"/>
  <c r="C745" i="2" s="1"/>
  <c r="F744" i="2"/>
  <c r="F745" i="2" l="1"/>
  <c r="I745" i="2" s="1"/>
  <c r="C746" i="2" s="1"/>
  <c r="I746" i="2" l="1"/>
  <c r="C747" i="2" s="1"/>
  <c r="F746" i="2"/>
  <c r="F747" i="2" l="1"/>
  <c r="I747" i="2"/>
  <c r="C748" i="2" s="1"/>
  <c r="F748" i="2" l="1"/>
  <c r="I748" i="2" s="1"/>
  <c r="C749" i="2" s="1"/>
  <c r="F749" i="2" l="1"/>
  <c r="I749" i="2" s="1"/>
  <c r="C750" i="2" s="1"/>
  <c r="F750" i="2" l="1"/>
  <c r="I750" i="2"/>
  <c r="C751" i="2" s="1"/>
  <c r="F751" i="2" l="1"/>
  <c r="I751" i="2" s="1"/>
  <c r="C752" i="2" s="1"/>
  <c r="F752" i="2" l="1"/>
  <c r="I752" i="2"/>
  <c r="C753" i="2" s="1"/>
  <c r="I753" i="2" l="1"/>
  <c r="C754" i="2" s="1"/>
  <c r="F753" i="2"/>
  <c r="F754" i="2" l="1"/>
  <c r="I754" i="2" s="1"/>
  <c r="C755" i="2" s="1"/>
  <c r="I755" i="2" l="1"/>
  <c r="C756" i="2" s="1"/>
  <c r="F755" i="2"/>
  <c r="F756" i="2" l="1"/>
  <c r="I756" i="2" s="1"/>
  <c r="C757" i="2" s="1"/>
  <c r="I757" i="2" l="1"/>
  <c r="C758" i="2" s="1"/>
  <c r="F757" i="2"/>
  <c r="F758" i="2" l="1"/>
  <c r="I758" i="2" s="1"/>
  <c r="C759" i="2" s="1"/>
  <c r="F759" i="2" l="1"/>
  <c r="I759" i="2" s="1"/>
  <c r="C760" i="2" s="1"/>
  <c r="I760" i="2" l="1"/>
  <c r="C761" i="2" s="1"/>
  <c r="F760" i="2"/>
  <c r="I761" i="2" l="1"/>
  <c r="C762" i="2" s="1"/>
  <c r="F761" i="2"/>
  <c r="F762" i="2" l="1"/>
  <c r="I762" i="2" s="1"/>
  <c r="C763" i="2" s="1"/>
  <c r="I763" i="2" l="1"/>
  <c r="C764" i="2" s="1"/>
  <c r="F763" i="2"/>
  <c r="I764" i="2" l="1"/>
  <c r="C765" i="2" s="1"/>
  <c r="F764" i="2"/>
  <c r="F765" i="2" l="1"/>
  <c r="I765" i="2" s="1"/>
  <c r="C766" i="2" s="1"/>
  <c r="I766" i="2" l="1"/>
  <c r="C767" i="2" s="1"/>
  <c r="F766" i="2"/>
  <c r="F767" i="2" l="1"/>
  <c r="I767" i="2"/>
  <c r="C768" i="2" s="1"/>
  <c r="F768" i="2" l="1"/>
  <c r="I768" i="2"/>
  <c r="C769" i="2" s="1"/>
  <c r="F769" i="2" l="1"/>
  <c r="I769" i="2" s="1"/>
  <c r="C770" i="2" s="1"/>
  <c r="F770" i="2" l="1"/>
  <c r="I770" i="2"/>
  <c r="M14" i="2" s="1"/>
  <c r="N14" i="2" l="1"/>
  <c r="M17" i="2"/>
  <c r="N1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<sst xmlns="http://schemas.openxmlformats.org/spreadsheetml/2006/main" count="56" uniqueCount="43">
  <si>
    <t>Yaş</t>
  </si>
  <si>
    <t>Maaş</t>
  </si>
  <si>
    <t>Mevcut Birikim</t>
  </si>
  <si>
    <t>Aylık Tasarruf Oranı</t>
  </si>
  <si>
    <t>Yıllık Reel Maaş Artış Oranı</t>
  </si>
  <si>
    <t>Beklenen Emeklilik Yaşı</t>
  </si>
  <si>
    <t>Hesap Başlangıç Tarihi</t>
  </si>
  <si>
    <t>Emeklilik Tarihi</t>
  </si>
  <si>
    <t>Evlilik Tarihi</t>
  </si>
  <si>
    <t>Tarih</t>
  </si>
  <si>
    <t>Birikim</t>
  </si>
  <si>
    <t>Tasarruf</t>
  </si>
  <si>
    <t>Getiri</t>
  </si>
  <si>
    <t>Ay Sonu Birikim</t>
  </si>
  <si>
    <t>Emeklilik Tarihindeki Birikim</t>
  </si>
  <si>
    <t>Aylık Reel Kazanç Oranı</t>
  </si>
  <si>
    <t>Hiç Harcama Yapılmamış Olsaydı</t>
  </si>
  <si>
    <t>Harcama Etkisi</t>
  </si>
  <si>
    <t>İlk Harcama Tarihi</t>
  </si>
  <si>
    <t>Açıklama</t>
  </si>
  <si>
    <t>Sıklık (Yıl)</t>
  </si>
  <si>
    <t>Tutar</t>
  </si>
  <si>
    <t>Telefon</t>
  </si>
  <si>
    <t>Tatil</t>
  </si>
  <si>
    <t>1+1 şehir dışı</t>
  </si>
  <si>
    <t>Harcama</t>
  </si>
  <si>
    <t>Harcama Açıklama</t>
  </si>
  <si>
    <t>Birim Fiyat</t>
  </si>
  <si>
    <t>Adet</t>
  </si>
  <si>
    <t>Toplam Harcama</t>
  </si>
  <si>
    <t>Harcamaları Göster</t>
  </si>
  <si>
    <t>Araba - 15 yaşında hatchback</t>
  </si>
  <si>
    <t>Araba - 10 yaşında sedan</t>
  </si>
  <si>
    <t>2+1 şehir dışı</t>
  </si>
  <si>
    <t>Araba - 2 yaşında sedan</t>
  </si>
  <si>
    <t>3+1 şehir dışı</t>
  </si>
  <si>
    <t>3+1 şehir içi</t>
  </si>
  <si>
    <t>Varlık</t>
  </si>
  <si>
    <t>Değeri</t>
  </si>
  <si>
    <t>Ev</t>
  </si>
  <si>
    <t>Araba</t>
  </si>
  <si>
    <t>15 yaşında sedan</t>
  </si>
  <si>
    <t>Yapılan Harcamalar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</si>
</sst>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₺-41F]* #,##0.00_-;\-[$₺-41F]* #,##0.00_-;_-[$₺-41F]* &quot;-&quot;??_-;_-@_-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10" fontId="0" fillId="0" borderId="0" xfId="0" applyNumberFormat="1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4" fontId="2" fillId="0" borderId="0" xfId="0" applyNumberFormat="1" applyFont="1"/>
    <xf numFmtId="0" fontId="3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42FED52-0CAD-4534-821D-81A51DB04B06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ED5-4693-B7CC-9333455334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E28515-C257-463E-9D53-0A8E6718CAB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ED5-4693-B7CC-9333455334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EFAE7A-D3CD-4DF5-9D0F-0194415A959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ED5-4693-B7CC-9333455334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B29FA27-A40B-4735-B7E8-74AC9CF2A11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ED5-4693-B7CC-9333455334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9733685-335B-4A89-9533-ECA9D58365C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ED5-4693-B7CC-9333455334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E4502D-67A1-44EF-9BF9-7641BC53CA8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ED5-4693-B7CC-9333455334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AE4305C-0328-4637-B5CA-B209B1D6083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ED5-4693-B7CC-9333455334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3EF02B7-5FB1-450E-BAE3-6177730F46C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ED5-4693-B7CC-9333455334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0078EA2-1DAC-4FB3-BC32-0AF9A9C9E90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ED5-4693-B7CC-9333455334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3302CA9-1BC0-4E0A-B41C-197274387CD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ED5-4693-B7CC-9333455334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626A352-0E78-4E63-BDC8-612E86E2951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ED5-4693-B7CC-9333455334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A077E2E-CDDE-4BE1-A279-0CA57486E9F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ED5-4693-B7CC-9333455334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5175B53-9913-48B4-9420-750BAED748F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ED5-4693-B7CC-93334553345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B825468-F791-47D5-9FAD-D4E9E914566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ED5-4693-B7CC-93334553345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4787A5F-17F9-4AB1-B367-0566AF7C272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ED5-4693-B7CC-93334553345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F49A939-A84A-4F06-89F0-76F33730F65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ED5-4693-B7CC-93334553345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B212F4B-BDF4-4D7A-8D72-1892FFFDC8A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ED5-4693-B7CC-93334553345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B4D155F-E1DD-47CB-9D4D-555FDED262E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ED5-4693-B7CC-93334553345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96BFB6A-1F22-4C78-8EB4-DCDEBA08A65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ED5-4693-B7CC-93334553345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C2BF81C-6E64-4DDA-B66A-35C24DBE026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ED5-4693-B7CC-93334553345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1071E14-2CA3-4B74-8D05-668F0CC9691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ED5-4693-B7CC-93334553345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EA1CADF-9554-4A9F-BC9D-463FAEB4393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ED5-4693-B7CC-93334553345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60BCC6A-3B49-42AE-AE45-755CD08AFD1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ED5-4693-B7CC-93334553345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2F27338-D6AF-4AB4-BD09-EF49C1DDD58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ED5-4693-B7CC-93334553345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79CF3FA-99C3-4B63-8BE0-72448E87A6D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ED5-4693-B7CC-93334553345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67AC0FF-7F6B-4CEB-85AB-FBE72D72521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ED5-4693-B7CC-93334553345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176532F-E235-4E64-813B-40F752516D7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ED5-4693-B7CC-93334553345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220C2DF-F726-4860-BE54-6F09D1CE845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ED5-4693-B7CC-93334553345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90B6876-2FDE-43A3-AB8A-2002E5C5F0B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ED5-4693-B7CC-93334553345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752E13A-5248-486F-ADC4-D19D52F42A0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ED5-4693-B7CC-93334553345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7F5F6BA-8162-4A81-8257-4FABD75C311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ED5-4693-B7CC-93334553345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9E0D809-C81A-4B70-9FF1-3781EF7C50E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ED5-4693-B7CC-93334553345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47A712C-E931-470A-8FA5-AC1E919597E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ED5-4693-B7CC-93334553345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CCE11B0-6E96-4270-8D43-E8A0F3DB9E2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ED5-4693-B7CC-93334553345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83D5E01-8BE3-475D-8E24-3A230C0DB72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ED5-4693-B7CC-93334553345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455331B-CD40-48D4-9CED-88F1293F290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ED5-4693-B7CC-93334553345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04DD8D50-BF65-4F34-B0C7-71D7DE340A7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ED5-4693-B7CC-93334553345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4E61307-4DBB-479C-9F95-32435861ECE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ED5-4693-B7CC-93334553345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F55BD58-C795-4D3D-8784-72C9D7883C4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ED5-4693-B7CC-93334553345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807C695-1007-4A10-9F79-FCB566D913A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ED5-4693-B7CC-93334553345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6F8E537-1623-49C2-AC9E-AB8C618788C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ED5-4693-B7CC-93334553345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F1D2ED2-CD1B-4630-BE25-7F7C2AC7F63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ED5-4693-B7CC-93334553345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B80F375-5DCC-4E29-88A8-8061B61658A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ED5-4693-B7CC-93334553345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A151558-5BC2-40C5-9E1A-0A67ADA988C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ED5-4693-B7CC-93334553345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848FCB48-F15A-45AA-B222-46C63CDA20C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ED5-4693-B7CC-93334553345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183B2A8-6C13-406A-BD91-6755625893D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ED5-4693-B7CC-93334553345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2ADBA20-10CD-4BAA-96FF-462906BEB23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ED5-4693-B7CC-93334553345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EE35173-52F0-4B8E-9A14-86AC1C81061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ED5-4693-B7CC-93334553345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E9F0B2B4-58D3-41BF-84A3-831132F27DC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ED5-4693-B7CC-93334553345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0E954A6-495D-4FAE-BC06-F1CD2843171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ED5-4693-B7CC-93334553345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1EE357F-2D53-4120-A2D0-1A6CA693605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ED5-4693-B7CC-93334553345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BAE1D8A5-FBC4-4BF1-BB86-F7DFF6EB224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ED5-4693-B7CC-93334553345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78FEB52-8A77-4E5F-A163-5566072CC88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ED5-4693-B7CC-93334553345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7CB5B607-5292-49A9-872D-8DC28D61CED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ED5-4693-B7CC-93334553345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D6EE2EC7-DB5F-4F05-BB7A-929DF22EAAD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ED5-4693-B7CC-93334553345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DAAC5C41-91E2-4CB5-AD40-3CCC22BC2A2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8ED5-4693-B7CC-93334553345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E684EDD3-34B8-4100-A73E-FF3E6A2A1E1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8ED5-4693-B7CC-93334553345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6152E452-57E8-4DB6-9EFC-162C8DA526A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8ED5-4693-B7CC-93334553345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F1F38643-393E-4E31-A232-040D42BBA11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8ED5-4693-B7CC-93334553345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661EAD0F-853E-401B-8F10-650C017AEB6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8ED5-4693-B7CC-93334553345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A61D912E-14CF-4845-9936-D36533DA53A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8ED5-4693-B7CC-93334553345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21D6513-8666-401C-98CD-5CAA180D1E3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8ED5-4693-B7CC-93334553345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20E981B6-2D9C-4743-8301-40AFED9A1F5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8ED5-4693-B7CC-93334553345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CD637265-E67B-4208-8688-3ECFA845237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8ED5-4693-B7CC-93334553345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99F362B-F346-4C5A-BB98-EA65ECA8D7F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8ED5-4693-B7CC-93334553345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D52FFFB9-0FAA-47AD-806B-4D25DA4BD07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8ED5-4693-B7CC-93334553345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8F1EE3A6-06FE-48BB-A0DD-FFC7F5E31DD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8ED5-4693-B7CC-93334553345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CF561B34-E439-48A9-AEC8-1E478DA7BFE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8ED5-4693-B7CC-93334553345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40486BE9-C00D-4849-B9F8-3D3C6A63213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8ED5-4693-B7CC-93334553345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91BFCE6B-021D-4749-AA89-6E1E806EF4A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8ED5-4693-B7CC-93334553345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4AD13D65-D4F9-4B85-85C3-9F6FF71A149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8ED5-4693-B7CC-93334553345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BC24F68E-EEAE-4A3B-9060-3C53A04A875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8ED5-4693-B7CC-93334553345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6F4CA22D-D1BD-4D9C-AC61-38861A6C2D6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8ED5-4693-B7CC-93334553345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054B493-E0E9-48B4-8BF8-BB4EC40D2E3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8ED5-4693-B7CC-93334553345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A50328F6-8DEB-4C46-8EF4-43B40C62A1F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8ED5-4693-B7CC-93334553345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8ED67F18-36C2-4319-B7F7-7EC6F93D3AE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8ED5-4693-B7CC-93334553345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763DD563-E65F-4DE7-98D5-1FA6D2865DB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8ED5-4693-B7CC-93334553345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CDC37E91-11F2-41A3-ACD7-BB9D50A3FBA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8ED5-4693-B7CC-93334553345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7101A917-EC5F-4B88-AD2F-0E20DCB6A1E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8ED5-4693-B7CC-93334553345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90605090-7C76-4AA1-AA42-07A08FA0452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8ED5-4693-B7CC-93334553345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ADB1693B-D794-4465-AFA8-C235993EF8B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8ED5-4693-B7CC-93334553345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23B37DAF-2AD8-44B7-8166-089C4018280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8ED5-4693-B7CC-93334553345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602E8FB6-45C3-47F2-9FFF-A33EFE986D1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8ED5-4693-B7CC-933345533454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4F408974-3A72-47FF-B395-4E5D1701F16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8ED5-4693-B7CC-933345533454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C0758EDE-9215-4AC9-BEFB-9519644AEC9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8ED5-4693-B7CC-933345533454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5334BAEB-CBB3-4174-B4AF-93A080E59A2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8ED5-4693-B7CC-933345533454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36E4280D-B4B4-461B-9431-6B7E79FE1D8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8ED5-4693-B7CC-933345533454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C8FA562E-4D9A-4A7B-91CE-2CD4820BE84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8ED5-4693-B7CC-933345533454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651679D5-5D0C-443A-A210-62010E25E74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8ED5-4693-B7CC-933345533454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77703E92-68FB-4DBA-9FE3-21676BDC89B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8ED5-4693-B7CC-933345533454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A9D0EBC5-2D23-45B9-B272-4DD3831486B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8ED5-4693-B7CC-933345533454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E4FFCE37-CE3C-42E0-A183-9B3ABBBC730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8ED5-4693-B7CC-933345533454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2D0AB3E0-C1D2-49A7-9877-BC4436E3BCA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8ED5-4693-B7CC-933345533454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BD71966A-7262-4597-9937-9F531552F6C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8ED5-4693-B7CC-933345533454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348536D4-D4AA-4D91-AD65-D6EA4B86D5F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8ED5-4693-B7CC-933345533454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0FCBFEE7-5F27-45A0-89F9-9F7B7E3045B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8ED5-4693-B7CC-933345533454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9AFB21AD-B85F-4F56-B316-8515A9544E6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8ED5-4693-B7CC-933345533454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E4BE8FE8-92A6-43C0-9B20-3C6AC4F61C3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8ED5-4693-B7CC-933345533454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6DACED04-E951-44AE-ADAF-E1C0078B011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8ED5-4693-B7CC-933345533454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81285600-F1B9-46FC-A481-ADE27D76543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8ED5-4693-B7CC-933345533454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FADE4CEE-84CA-4921-8943-3C3275F74C6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8ED5-4693-B7CC-933345533454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8D52B819-163D-4659-951E-8A177AD6475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8ED5-4693-B7CC-933345533454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D0D38B7E-DC0A-4E06-A505-FBAD8342BD7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8ED5-4693-B7CC-933345533454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99ED62AC-7E88-49D2-A7B8-F2B3CD4DCB7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8ED5-4693-B7CC-933345533454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0BE8F94C-60E0-465F-A4B4-5E3F8BCBD15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8ED5-4693-B7CC-933345533454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D85D8B1E-FED7-481F-AD0E-39BBE78DF87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8ED5-4693-B7CC-933345533454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A15866EB-3F66-4B6B-88BE-1C566CCF3F4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8ED5-4693-B7CC-933345533454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F96810BF-4EDB-4B72-82F3-3720737AB6B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8ED5-4693-B7CC-933345533454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E94D7EF8-1BCE-4C6A-97C0-D1339EE17C3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8ED5-4693-B7CC-933345533454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EE919684-F09D-4B4A-90AF-70B541C3E32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8ED5-4693-B7CC-933345533454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4D53D012-FBCA-4462-A7BF-4B4D5D4C735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8ED5-4693-B7CC-933345533454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CEBF9551-5952-474F-BC24-2D4F49E61C4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8ED5-4693-B7CC-933345533454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5E2AF0F3-900C-46B8-A233-18095EA9810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8ED5-4693-B7CC-933345533454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1251EFB6-97F5-4955-BDD1-526EDE031F7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8ED5-4693-B7CC-933345533454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B3EE0F0B-338D-4DF4-8F44-A4F34E0CC36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8ED5-4693-B7CC-933345533454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AE2100A6-6DA1-4EE0-B9B5-8BFCE6E62A0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8ED5-4693-B7CC-933345533454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5CE024E0-2237-4432-9F34-2127D7E47C4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8ED5-4693-B7CC-933345533454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4CDCA1AD-2FAF-4B19-AC01-312FD222601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8ED5-4693-B7CC-933345533454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66C360C6-4454-466A-90AB-7BA33454A38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8ED5-4693-B7CC-933345533454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535908A0-7249-446C-818D-970CE459DB5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8ED5-4693-B7CC-933345533454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47E95CC5-EFED-441A-B158-74963C44966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8ED5-4693-B7CC-933345533454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A41E297A-E3B8-4ACD-8D1C-4B0FF5FCDA8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8ED5-4693-B7CC-933345533454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D523FB07-2B1E-410E-9BC2-6800DF91825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8ED5-4693-B7CC-933345533454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AC1A3FEB-B13E-4933-B80D-E17F365EBFF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8ED5-4693-B7CC-933345533454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0698274A-B060-4813-822A-8742E02DC2A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8ED5-4693-B7CC-933345533454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F6C05881-CF7A-4CCD-BB25-B2B37E8D5DB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8ED5-4693-B7CC-933345533454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FD1D8B02-72C9-4E2A-9B82-C7C11B123E8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8ED5-4693-B7CC-933345533454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2B935C22-1F6D-41EC-8227-360F675FAE4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8ED5-4693-B7CC-933345533454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E4A7E9ED-8DE5-4C12-AFE0-FC4D7531F18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8ED5-4693-B7CC-933345533454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DAB79804-C8A2-4BC8-83D0-AFD7D96ABE1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8ED5-4693-B7CC-933345533454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50A99311-E45A-43E3-B2A5-D58CA16CB48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8ED5-4693-B7CC-933345533454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D3D4536E-C5DB-49EE-B33E-D2D765E21A0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8ED5-4693-B7CC-933345533454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5CCD4E81-2DD5-4B6B-BC8E-4BF53D89F18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8ED5-4693-B7CC-933345533454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0E3BD664-338B-452E-A625-7B86A19D48D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8ED5-4693-B7CC-933345533454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F8101D99-D502-4FEF-A7A5-09B76E5E848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8ED5-4693-B7CC-933345533454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7D0ECF58-3A24-4A01-B743-FD155ED7B21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8ED5-4693-B7CC-933345533454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4A5F484C-FAE3-4883-BF66-FFDAD44E131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8ED5-4693-B7CC-933345533454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51195861-3762-4DF4-A23E-D1D7BE25A9F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8ED5-4693-B7CC-933345533454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1C472307-5E0A-4529-854E-9DAAF2F935B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8ED5-4693-B7CC-933345533454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FFDE72DA-678B-4745-96EE-0259B23EEC3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8ED5-4693-B7CC-933345533454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12FD44E5-486D-4D98-AA43-E8BD76787D7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8ED5-4693-B7CC-933345533454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DA18B3DF-BE59-4C13-97A5-5852870A951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8ED5-4693-B7CC-933345533454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AADEBA59-935B-46F8-BC6A-2D08E030B39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8ED5-4693-B7CC-933345533454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8FF0183D-BE9B-45C8-8338-F9BEC60485F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8ED5-4693-B7CC-933345533454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9D04568B-3C27-4CA9-AED5-101E26DFD4F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8ED5-4693-B7CC-933345533454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DDF5F13B-AB2C-4C67-B109-188F7BB93FA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8ED5-4693-B7CC-933345533454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60BFD128-C46A-442E-9AB2-7EDDAA1735C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8ED5-4693-B7CC-933345533454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B66C9077-C062-44A9-BFFB-66C5EA9E859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8ED5-4693-B7CC-933345533454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C57FACB5-3B9A-4833-B7B7-17404E36CCA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8ED5-4693-B7CC-933345533454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15B50B78-FA40-4038-8CC0-931E847A759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8ED5-4693-B7CC-933345533454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07CAE920-D62F-4DF1-9915-FBB93DB7892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8ED5-4693-B7CC-933345533454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357921A1-AF2C-4D5F-A36B-3E74B0FA93D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8ED5-4693-B7CC-933345533454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49D56684-8491-4856-9FEC-BC2729FEE3D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8ED5-4693-B7CC-933345533454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7E9CE8EF-DC8A-4817-A484-BE0DCBB5833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8ED5-4693-B7CC-933345533454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D75C0CBC-059E-4E34-8FBC-192A9CA73A4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8ED5-4693-B7CC-933345533454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12A80755-9DCA-4AAA-8CEE-15DFAAF2342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8ED5-4693-B7CC-933345533454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3889E787-F18B-4ED7-9157-E85D9F39DEF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8ED5-4693-B7CC-933345533454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346BE0F1-2C72-4FE6-A494-8D60D86ADCE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8ED5-4693-B7CC-933345533454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F6837A64-A5E5-4CA4-82BD-4F290B46FAF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8ED5-4693-B7CC-933345533454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D6C486E2-6BEB-4ACB-9CCA-A0A2D32CDD1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8ED5-4693-B7CC-933345533454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099EF916-C3B3-4A65-92F3-D1F6FA1B44E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8ED5-4693-B7CC-933345533454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CE666C9F-2CE9-4859-89A8-D715CB3C36A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8ED5-4693-B7CC-933345533454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19CDFCE2-4671-4015-A6E2-7A0A250276A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8ED5-4693-B7CC-933345533454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FB049332-A417-4963-A817-1FE31A387A7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8ED5-4693-B7CC-933345533454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8047DB05-6491-4992-A0D3-999A00A68B8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8ED5-4693-B7CC-933345533454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325465AF-0B6D-4F90-8696-9309E04F5F1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8ED5-4693-B7CC-933345533454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6E52A7E0-F0E1-4133-9A78-99F3574AC5A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8ED5-4693-B7CC-933345533454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0E8E8FBE-04B1-49E9-8D0D-EDEDC63A3B4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8ED5-4693-B7CC-933345533454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337BA1C0-4074-471A-990F-AB2BAA68316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8ED5-4693-B7CC-933345533454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9853FDCC-647A-4612-B552-6A384062A01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8ED5-4693-B7CC-933345533454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C4D05CBA-684C-41A2-8D96-23A9D6D4DC9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8ED5-4693-B7CC-933345533454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BAFA21BA-57A3-42A0-B46A-F55E24E9511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8ED5-4693-B7CC-933345533454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93AE5527-E5E1-404E-82AD-536B198B544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8ED5-4693-B7CC-933345533454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C29015C1-5169-45AE-B566-82360813D6B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8ED5-4693-B7CC-933345533454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27A0F8E0-0B4D-45B9-BAB9-0A6495C9A35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8ED5-4693-B7CC-933345533454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50C9B59C-4359-4568-BE64-662FF2D95FC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8ED5-4693-B7CC-933345533454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98BADB14-9136-4714-B49C-2CD6AFAEDF6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8ED5-4693-B7CC-933345533454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997105A1-C319-4DE4-8C65-7AFCF28B844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8ED5-4693-B7CC-933345533454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FFFFC2F2-9EB0-4993-878E-3E3A0BFD527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8ED5-4693-B7CC-933345533454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E525F104-992F-485C-ADC5-E9B21D6F290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8ED5-4693-B7CC-933345533454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CB4E979D-F68F-4444-85AE-BE553BC8BE9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8ED5-4693-B7CC-933345533454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358D4418-7EB3-4F56-B200-37432359325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8ED5-4693-B7CC-933345533454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DDDF16E6-E049-44FB-B7B6-8C4498BA929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8ED5-4693-B7CC-933345533454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63B0EAA5-131E-421E-A0B8-0FF99DD510E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8ED5-4693-B7CC-933345533454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09D96428-4D49-4C0B-91A1-EC5267A118B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8ED5-4693-B7CC-933345533454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E9A75C7A-A850-4FB2-9D59-0C86A8C228F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8ED5-4693-B7CC-933345533454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912A9943-4B48-4905-9695-F54FDF87947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8ED5-4693-B7CC-933345533454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FC6505B9-CC78-4FDD-B056-6ADF2B78A7C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8ED5-4693-B7CC-933345533454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07B506DE-9088-47F4-A1E9-2C219BCED86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8ED5-4693-B7CC-933345533454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8D5300E9-A871-4D48-9957-8B38FC5D90F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8ED5-4693-B7CC-933345533454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A298EB86-B578-4DD1-A0E5-33C87CAB052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8ED5-4693-B7CC-933345533454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2BC7A93B-6763-48BE-BC85-551138F2207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8ED5-4693-B7CC-933345533454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4D7B26A7-DE26-4F43-8C7A-4F584C8D953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8ED5-4693-B7CC-933345533454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BE68B193-6065-4A0E-B122-9B44909D9CB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8ED5-4693-B7CC-933345533454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55AF9B07-73DD-41F0-9B22-A0CFD2325AE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8ED5-4693-B7CC-933345533454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F33F334E-94F1-46EA-BA61-9A582BDE0B3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8ED5-4693-B7CC-933345533454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B742A8B8-3903-4251-AD78-86869D16FED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8ED5-4693-B7CC-933345533454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37B08B1B-B644-4F57-8090-4248D9B4208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8ED5-4693-B7CC-933345533454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BB78E9C2-ADEF-4829-B188-DF6E1A8AFCB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8ED5-4693-B7CC-933345533454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B9726171-051B-4755-ABEF-00D7B470BFB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8ED5-4693-B7CC-933345533454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2509E1FC-BF8E-4E85-A9CA-5BBC6084457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8ED5-4693-B7CC-933345533454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DE1BA714-3704-478C-884B-78AB5D874C5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8ED5-4693-B7CC-933345533454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FBF00DA3-3255-4967-9A2E-69A89192F4C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8ED5-4693-B7CC-933345533454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73596B09-F4C4-4F0C-9BF1-AB30833E41E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8ED5-4693-B7CC-933345533454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9A3446D3-1D30-439B-BC8E-68022A97C10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8ED5-4693-B7CC-933345533454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7CFA71B2-476D-4D99-BF55-C8DE1EE6395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8ED5-4693-B7CC-933345533454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41EFEC6A-8F26-4FD8-AAD7-C48D7CD1062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8ED5-4693-B7CC-933345533454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3D426BC2-E513-4686-84ED-9A4F9548C46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8ED5-4693-B7CC-933345533454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7C59A647-208B-447E-8A69-171782FD47E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8ED5-4693-B7CC-933345533454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AF205130-85C6-434C-9498-36AA4227200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8ED5-4693-B7CC-933345533454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404FD111-9999-460F-889D-111DAC98667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8ED5-4693-B7CC-933345533454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00555256-AB69-472A-9D36-60213B8D318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8ED5-4693-B7CC-933345533454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081CA643-36D1-4024-9B06-9D9AAAD82D4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8ED5-4693-B7CC-933345533454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ED2D68AF-89A7-4C0C-9C07-8A60EF72577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8ED5-4693-B7CC-933345533454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485631C7-3FEA-4243-ADBB-8A321B0EB9B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8ED5-4693-B7CC-933345533454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3A5FFB58-EA97-47EC-BE09-99D0F858C78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8ED5-4693-B7CC-933345533454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BCC8C736-5A43-4556-A243-BAA0F8BB066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8ED5-4693-B7CC-933345533454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33AEF1A1-12BE-4FA8-A209-76429C2BB57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8ED5-4693-B7CC-933345533454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66F653D2-A184-4D31-AE71-77F3390F730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8ED5-4693-B7CC-933345533454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1DE591FA-FC83-47AF-AA84-3276A690199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8ED5-4693-B7CC-933345533454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BD4A74E1-7937-49F2-8268-93B515A948D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8ED5-4693-B7CC-933345533454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FC3F24DF-AE16-4898-ACE1-1E27374E615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8ED5-4693-B7CC-933345533454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BCC794DB-2315-4967-A688-AE0A5DA3741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8ED5-4693-B7CC-933345533454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E2A8DA4E-4440-4A19-8C6B-16AA9C18866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8ED5-4693-B7CC-933345533454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DE6E6879-2CC6-48EF-97C9-FF9A5B892FC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8ED5-4693-B7CC-933345533454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D391392B-1C12-4A76-932E-B663AA7F24C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8ED5-4693-B7CC-933345533454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C058147B-38BE-4C50-853E-D9F204D9312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8ED5-4693-B7CC-933345533454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D152E8A2-4204-49B3-8B8A-2DFCEA463AD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8ED5-4693-B7CC-933345533454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59D1B062-A23C-4EE2-B986-5B8B4102C5F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8ED5-4693-B7CC-933345533454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72EB836C-3694-4113-904B-76E29E4B438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8ED5-4693-B7CC-933345533454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7AF51333-BF47-4E53-B518-5C2E4BD8BCA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8ED5-4693-B7CC-933345533454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1029DBD1-AAEE-46CE-8163-5A7DE0940BF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8ED5-4693-B7CC-933345533454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1781F740-1746-42D9-A89F-BE4FD4A9A93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8ED5-4693-B7CC-933345533454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CF3DA497-D277-4AAE-971C-F2E6C417DFD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8ED5-4693-B7CC-933345533454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973D8F37-42D2-4294-8C2A-93B53E1F07A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8ED5-4693-B7CC-933345533454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48CB81D9-6A8B-4309-A4B0-55E85DEABA6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8ED5-4693-B7CC-933345533454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0912A3B8-8EBF-430E-A411-9E2240E4900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8ED5-4693-B7CC-933345533454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F39E1D73-B5F7-4C88-A1CB-8062AEBDD3A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8ED5-4693-B7CC-933345533454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CA55CE90-BDBD-4E3B-86B5-783D343E9E0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8ED5-4693-B7CC-933345533454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DE43A334-AE8C-4561-8EEE-8C41D2E60E3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8ED5-4693-B7CC-933345533454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87FBD710-5777-4B5C-AB70-57D8FDB308D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8ED5-4693-B7CC-933345533454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DB0BE75F-3882-43E6-B231-EEBA1D3B3E1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8ED5-4693-B7CC-933345533454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465618DD-7BFD-4563-814E-90314A1D0B3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8ED5-4693-B7CC-933345533454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C7616665-AC9C-4C59-AF8E-1EE883B67BB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8ED5-4693-B7CC-933345533454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F5633485-D871-4950-816E-40770F1A6F0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8ED5-4693-B7CC-933345533454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C0115E07-2E58-403D-BEC5-ACC660B5C02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8ED5-4693-B7CC-933345533454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399833D6-D3B7-411F-B326-39F1A28DA4A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8ED5-4693-B7CC-933345533454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515B2F34-5336-4F20-BBC9-2025A03D389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8ED5-4693-B7CC-933345533454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A857FC09-9D47-4AF7-905D-B92C35339A2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8ED5-4693-B7CC-933345533454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932E7B68-4EAC-4A41-A612-F8F2AF51E71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8ED5-4693-B7CC-933345533454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7C161E7C-A3E9-481E-AB57-4F8CD46E685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8ED5-4693-B7CC-933345533454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F8CC2234-01ED-40C4-97D1-80B2FE0A405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8ED5-4693-B7CC-933345533454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57A608C7-430C-4263-8B53-56E64D977C4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8ED5-4693-B7CC-933345533454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AB4FA7BF-F8A6-4939-9963-A81270C82C6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8ED5-4693-B7CC-933345533454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9D9F6C45-B44E-4483-8B9E-55325EB1FD3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8ED5-4693-B7CC-933345533454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B91A518B-47A6-4E90-89DC-49479123340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8ED5-4693-B7CC-933345533454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7EA34319-7141-48AF-BDD8-DA104C98764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8ED5-4693-B7CC-933345533454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D155AF96-13B1-4287-B86E-FD4D2B9534E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8ED5-4693-B7CC-933345533454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B826C045-7D4A-4BF9-945D-074E002AA2C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8ED5-4693-B7CC-933345533454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4F4F3FC6-2B76-4E85-8CA6-F675E91E450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8ED5-4693-B7CC-933345533454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02CC7A79-8F66-4A13-9CEE-486E4C7C07F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8ED5-4693-B7CC-933345533454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D2EA7516-9C16-4B5A-A499-CD7C243C177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8ED5-4693-B7CC-933345533454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CAA40AEB-F67B-4726-B255-3BEDEF76120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8ED5-4693-B7CC-933345533454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950C7A73-78A5-4BA7-9C85-6508C088830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8ED5-4693-B7CC-933345533454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A1AADAC9-196C-4B7F-A4B7-780A30947C2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8ED5-4693-B7CC-933345533454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B14EB343-81B7-4B78-8327-D6F52DABEFE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8ED5-4693-B7CC-933345533454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6BFF44CB-7937-4640-9BF6-D726ABC984B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8ED5-4693-B7CC-933345533454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4131C618-6A6D-4490-A243-CBC5F023F35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8ED5-4693-B7CC-933345533454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2EBCF7B8-5AD9-4AB8-9D7C-97D7F9EEA5F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8ED5-4693-B7CC-933345533454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AA16FF0F-B746-49F0-A78B-8A69921E5B8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8ED5-4693-B7CC-933345533454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0CDA9E4D-788A-4259-AF9D-22A19F9EEB1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8ED5-4693-B7CC-933345533454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36D3E4FE-0BF0-46CB-AC08-565555F6C94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8ED5-4693-B7CC-933345533454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AAF25281-BE3A-4543-AF05-984318C4789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8ED5-4693-B7CC-933345533454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28E5C25C-A6B4-49E6-AB4D-EF899892224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8ED5-4693-B7CC-933345533454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47C4260C-260F-414C-92F0-8C002E33F89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8ED5-4693-B7CC-933345533454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19163B98-353A-4BA2-88E0-ED22AD7E413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8ED5-4693-B7CC-933345533454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6CD52C9D-6C1A-4E6A-9BEA-E9300D8EAD5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8ED5-4693-B7CC-933345533454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540F18AB-FC02-4DD4-AB8F-DC019862059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8ED5-4693-B7CC-933345533454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A4559C02-A814-4B54-BCF2-53D553C8947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8ED5-4693-B7CC-933345533454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490808E6-8CBB-4513-AE5F-97ED6E8A7A2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8ED5-4693-B7CC-933345533454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6F7035F4-DFFD-4EA2-B648-3D13126B287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8ED5-4693-B7CC-933345533454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EE468448-0F36-4882-85D5-DC3ABC2D522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8ED5-4693-B7CC-933345533454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48B6AB99-26F3-4412-B4E2-C315779E288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8ED5-4693-B7CC-933345533454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1929F260-6DCE-4EDB-BF1E-779BE29916E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8ED5-4693-B7CC-933345533454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3905D18D-24E0-42AA-93B3-D29B230354B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8ED5-4693-B7CC-933345533454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C1E5971C-C681-486D-9107-C90BA4C05DF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8ED5-4693-B7CC-933345533454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DF03720A-10E5-49BB-9616-49FDBB4DA35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8ED5-4693-B7CC-933345533454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01156C54-3EF9-4C85-B649-78BB92384BE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8ED5-4693-B7CC-933345533454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4791CC37-9BF2-43F7-88CF-2D13A2B225E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8ED5-4693-B7CC-933345533454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1E218F4C-3249-4540-ACD4-2C235486640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8ED5-4693-B7CC-933345533454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96A98ADF-5E0C-4075-9FF4-5D0B69C2E91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8ED5-4693-B7CC-933345533454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774B941E-5D87-4556-92FD-1C770DC5739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8ED5-4693-B7CC-933345533454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D2F99F6B-10DE-4A16-9E81-56B8742C820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8ED5-4693-B7CC-933345533454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2EF5356E-C70C-47F7-BA3E-FF34ABD62E3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8ED5-4693-B7CC-933345533454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70245FE9-4DFF-46B4-A5E7-9EA92D8C16D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8ED5-4693-B7CC-933345533454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89DE4B47-AA63-4F98-A14B-DAF9C96042A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8ED5-4693-B7CC-933345533454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EE7FFB9B-F52F-4379-9A4C-120A721B3F4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8ED5-4693-B7CC-933345533454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CBA9CE94-C8F1-4C77-BDD6-887FD4B230E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8ED5-4693-B7CC-933345533454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B480627F-4DD0-4C08-B187-4B5492DD851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8ED5-4693-B7CC-933345533454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60D5C4D9-4417-4E1A-940F-822C0A3D7F5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8ED5-4693-B7CC-933345533454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2F0BF22D-09F6-4076-AD66-B140B0D43BC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8ED5-4693-B7CC-933345533454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304E4F95-000E-4DCF-98F6-75F1201CE2D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8ED5-4693-B7CC-933345533454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4B91DEC9-9782-40A3-84F4-D6468F938DA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8ED5-4693-B7CC-933345533454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F636B176-8259-4D5B-AF3A-C2DE571E3C9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8ED5-4693-B7CC-933345533454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C3DE4295-6B50-4A26-97B9-E3814584850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8ED5-4693-B7CC-933345533454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ECE476B6-BEB0-4D57-B336-C07446F3457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8ED5-4693-B7CC-933345533454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fld id="{C21B59CF-F3DF-4A5C-9530-0756BFDF347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8ED5-4693-B7CC-933345533454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1C0BC762-50D8-45A6-B04A-107EF0A259A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8ED5-4693-B7CC-933345533454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B8AD0240-BF14-4570-9372-F720F599B07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8ED5-4693-B7CC-933345533454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D3194FF7-F23C-4B9E-8626-E21533296F1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8ED5-4693-B7CC-933345533454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74CEBE51-9AC3-4BB0-99B7-5BC697EFE4B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8ED5-4693-B7CC-933345533454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66A4E620-14D3-42B4-B2BB-902D07BE673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8ED5-4693-B7CC-933345533454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EE641CCE-05CE-4469-BD72-7D1A48B3D9A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8ED5-4693-B7CC-933345533454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4ADDDEFB-0732-44C0-9970-E41F635E21A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8ED5-4693-B7CC-933345533454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A42AACC2-1F38-435E-98FF-A0FE06E2DF4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8ED5-4693-B7CC-933345533454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57961A52-13A9-461E-BEED-39F3586D056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8ED5-4693-B7CC-933345533454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8499E53D-DE79-40A5-A0A3-294597B4F87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8ED5-4693-B7CC-933345533454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347400B2-7D8D-4983-A6B3-56B6C45BBA0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8ED5-4693-B7CC-933345533454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0E1B54B6-4B94-4C28-AA2E-6090D8837A8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8ED5-4693-B7CC-933345533454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307BFB77-D788-4370-9E8B-00529EAE807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8ED5-4693-B7CC-933345533454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34CD5D96-C034-49AE-B986-E13E568CE8F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8ED5-4693-B7CC-933345533454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7C0EB9FA-8556-44AA-BDAB-1C12714920B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8ED5-4693-B7CC-933345533454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8DC53E13-0691-4BBE-BF68-0AFD8D44CCE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8ED5-4693-B7CC-933345533454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6258CECE-F3C6-4144-A6E8-8079FFECC70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8ED5-4693-B7CC-933345533454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A3BE6E96-7430-4653-9DD1-0C1592DD60E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8ED5-4693-B7CC-933345533454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0AEB4406-DF77-4358-92C7-BDC3205A455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8ED5-4693-B7CC-933345533454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7BE34247-ADB3-493D-A58A-3DC76AAA7A9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8ED5-4693-B7CC-933345533454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C19DD3C0-4418-467C-A500-DF0B0D2CA29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8ED5-4693-B7CC-933345533454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B6CF56C9-4FB1-48B2-AA2C-62765B37B8F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8ED5-4693-B7CC-933345533454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15F96188-7446-4E98-BF8C-6144DBBA7B1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8ED5-4693-B7CC-933345533454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65AA7BA7-B725-4D0C-A40A-CE76034FBAE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8ED5-4693-B7CC-933345533454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BFA303EB-958A-42A3-A698-07935901328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8ED5-4693-B7CC-933345533454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14BFC284-A092-4A69-A0EA-FDD1D35653D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8ED5-4693-B7CC-933345533454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E82D4820-4E7C-4B3F-8E0F-5A96971100F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8ED5-4693-B7CC-933345533454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273E7850-547A-431E-816A-7C3E0371919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8ED5-4693-B7CC-933345533454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AE2D7E2A-30E6-46FB-978C-F44081010FE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8ED5-4693-B7CC-933345533454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F2D44C6E-7B8A-44D8-B287-7EE79FAD27D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8ED5-4693-B7CC-933345533454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6677B03F-B654-4A19-B886-DBEC7B62EB2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8ED5-4693-B7CC-933345533454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B6646EA2-F0CD-4294-970D-58AC4A670B8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8ED5-4693-B7CC-933345533454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074CF2A6-544F-4C21-9FA5-C2E14F02485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8ED5-4693-B7CC-933345533454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489A911D-C529-4065-9F67-D58D271A16C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8ED5-4693-B7CC-933345533454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165ECB59-5C28-4589-BC6B-84379611686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8ED5-4693-B7CC-933345533454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BF7669C3-39CE-4E71-9FCB-B5E1ACBD98D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8ED5-4693-B7CC-933345533454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fld id="{88FE9054-42AB-44AC-9605-82207275593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8ED5-4693-B7CC-933345533454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fld id="{548EF771-4D92-46DB-A657-C41BAF2C7AC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8ED5-4693-B7CC-933345533454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fld id="{E5EC7B6D-3409-44C8-BB57-E189089EA89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8ED5-4693-B7CC-933345533454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fld id="{70F9B59D-3780-4EB8-A723-180079D0640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8ED5-4693-B7CC-933345533454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fld id="{2DD8E0A4-821B-4AFA-B840-86080A7A951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8ED5-4693-B7CC-933345533454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fld id="{8B7AE3CB-9153-424C-8897-023044DB415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8ED5-4693-B7CC-933345533454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fld id="{22BB39CF-96A3-435C-9A2E-C31F1CEF89D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8ED5-4693-B7CC-933345533454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fld id="{A5FF5B55-B251-4EB5-B51E-B2CEE367882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F-8ED5-4693-B7CC-933345533454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fld id="{D7A0A29F-9FEB-4BCB-B176-AB9C61D4298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0-8ED5-4693-B7CC-933345533454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fld id="{D47E9893-769A-4CF8-9BAB-FA953D2A734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1-8ED5-4693-B7CC-933345533454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fld id="{D11F931C-C654-4592-B39F-DEF76E6CFBD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2-8ED5-4693-B7CC-933345533454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fld id="{EB53573C-CD6F-4928-9457-1863BCBFA60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3-8ED5-4693-B7CC-933345533454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fld id="{2383124F-8798-4C7A-A2DA-615BE7D3C70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4-8ED5-4693-B7CC-933345533454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fld id="{BF35A261-8F89-4C39-B8F9-28B054EB72C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5-8ED5-4693-B7CC-933345533454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fld id="{F6359D25-F2AC-43DF-AD1F-B336FE218DC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6-8ED5-4693-B7CC-933345533454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fld id="{8ADA89C8-A489-4816-9F94-586097F9F3F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7-8ED5-4693-B7CC-933345533454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fld id="{103BF6C9-B46B-417C-BA75-624C6B58C0F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8-8ED5-4693-B7CC-933345533454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fld id="{81609A58-0BB6-49F9-BC8E-B309A2605CD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9-8ED5-4693-B7CC-933345533454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fld id="{FCBE8CF3-0F7C-42FF-A903-9591577F77E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A-8ED5-4693-B7CC-933345533454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fld id="{B71CAD51-9D65-41E0-83A4-7658A1D76DF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B-8ED5-4693-B7CC-933345533454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fld id="{6E104254-D633-494D-A508-2C9946B7EB1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C-8ED5-4693-B7CC-933345533454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fld id="{CDBA886C-B9E5-4911-AF9A-FB1161920A3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D-8ED5-4693-B7CC-933345533454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fld id="{EB1F3441-27DA-45DC-A00C-565D5A8C0F3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E-8ED5-4693-B7CC-933345533454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fld id="{FE1AE4D8-294E-470A-8DED-255400BD13A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6F-8ED5-4693-B7CC-933345533454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fld id="{5B0D03A4-F58C-41DE-89CA-103B574E8A5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0-8ED5-4693-B7CC-933345533454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fld id="{437671BA-D2E0-4E3F-9E11-ABAE88F3905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1-8ED5-4693-B7CC-933345533454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fld id="{582C7D1A-4047-4862-9AE5-D147434052D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2-8ED5-4693-B7CC-933345533454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fld id="{B615E6F9-25D0-419A-AFE8-6F918E0D302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3-8ED5-4693-B7CC-933345533454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fld id="{7C95AE19-EC57-49C5-8082-6ABEAD9EC88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4-8ED5-4693-B7CC-933345533454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fld id="{F11F21EE-8160-4824-852D-62A56641DDE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5-8ED5-4693-B7CC-933345533454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fld id="{06EEBC96-E967-469A-A287-691FC132C93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6-8ED5-4693-B7CC-933345533454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fld id="{1A285BFF-FC3C-4413-A9AA-AE6838DF775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7-8ED5-4693-B7CC-933345533454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fld id="{82323176-E39E-49F1-A9A1-045FBBBFC79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8-8ED5-4693-B7CC-933345533454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fld id="{90D691DF-3558-4A22-8E0B-401A9B63418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9-8ED5-4693-B7CC-933345533454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FAF95EBC-49CF-4879-BC79-2630CEF04A9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A-8ED5-4693-B7CC-933345533454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fld id="{A1895996-3522-4FAE-BB60-30019E3A218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B-8ED5-4693-B7CC-933345533454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fld id="{C900B000-152B-412F-9B1A-1F009EB23BE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C-8ED5-4693-B7CC-933345533454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fld id="{01ABA15B-EEDC-44C4-AD4E-E1708B80BCD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D-8ED5-4693-B7CC-933345533454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fld id="{60DEA004-C1D7-49F1-9910-2465372920E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E-8ED5-4693-B7CC-933345533454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fld id="{94BE4A25-2450-46DA-ADB2-66BE4C7C2AE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7F-8ED5-4693-B7CC-933345533454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fld id="{384A0585-D933-4CA4-B5D6-BA7A7117E3A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0-8ED5-4693-B7CC-933345533454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fld id="{D3DBFE8E-1040-4670-851A-D36C0AEB6FC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1-8ED5-4693-B7CC-933345533454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fld id="{010FB91A-F5C6-451E-8398-6357E8A8996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2-8ED5-4693-B7CC-933345533454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fld id="{1A6E6DDD-551F-46B2-9F5F-2BB00A8B536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3-8ED5-4693-B7CC-933345533454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fld id="{9E2BD23A-61BC-4200-A726-9228B8B5636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4-8ED5-4693-B7CC-933345533454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fld id="{9116BC1E-57E9-4D11-9DC5-7C53B5BD205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5-8ED5-4693-B7CC-933345533454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fld id="{5A4DF42A-80CE-4694-A579-618E1941BE8E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6-8ED5-4693-B7CC-933345533454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fld id="{749F9FC6-A636-4483-8926-80D6E64757E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7-8ED5-4693-B7CC-933345533454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CE33B98C-FEE5-4742-B397-7A7BF46BABF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8-8ED5-4693-B7CC-933345533454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fld id="{BC4D621F-9385-452B-9163-3A2126C546B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9-8ED5-4693-B7CC-933345533454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fld id="{ED709469-104E-4BF0-A4AB-9ED56D046D7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A-8ED5-4693-B7CC-933345533454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fld id="{6FDE6236-CEE8-4583-8803-AF954529DC0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B-8ED5-4693-B7CC-933345533454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fld id="{39E7CD40-C31C-4604-8D46-C342856C990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C-8ED5-4693-B7CC-933345533454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fld id="{E2A3536C-F71B-4378-8087-55DB65D452B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8ED5-4693-B7CC-933345533454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fld id="{C4B64F51-D1FF-4DB0-9FDE-BEEFBFFE48B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E-8ED5-4693-B7CC-933345533454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fld id="{18C035F8-93AC-408C-9366-9BF24A3965F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F-8ED5-4693-B7CC-933345533454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fld id="{AF5E9EC7-3A9B-4FCF-92CA-92514C55E05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0-8ED5-4693-B7CC-933345533454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fld id="{786E1864-9225-4784-9A7F-6C85E227378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1-8ED5-4693-B7CC-933345533454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fld id="{2043C358-27DE-41E7-9805-4EEE9684BA3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2-8ED5-4693-B7CC-933345533454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fld id="{644BCFB8-46A1-47F3-B725-D55DEC7EFC0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3-8ED5-4693-B7CC-933345533454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fld id="{A431FAB8-29FA-4DA0-AD7A-B9E0CDA2C955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4-8ED5-4693-B7CC-933345533454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fld id="{FDFDA053-6CF6-4934-95E4-C137B7CD75D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5-8ED5-4693-B7CC-933345533454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fld id="{E867A8C2-51DA-4D8C-AC73-FE220722DBD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6-8ED5-4693-B7CC-933345533454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fld id="{884E634D-99EF-4160-B05D-0BF484A2548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7-8ED5-4693-B7CC-933345533454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fld id="{E251FBE9-714C-47DC-83D6-6E5B2AC54B5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8-8ED5-4693-B7CC-933345533454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fld id="{CF391533-110A-4938-A164-BA2FC8095D6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9-8ED5-4693-B7CC-933345533454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fld id="{71ADAA91-BF32-4EE3-AAB9-EFEC59794A8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A-8ED5-4693-B7CC-933345533454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fld id="{F8FB4254-0401-4492-B90A-9336CE052CD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8ED5-4693-B7CC-933345533454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fld id="{85B23BD7-448F-4ECD-AC64-940562ECF8D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C-8ED5-4693-B7CC-933345533454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fld id="{1E777F31-C1D4-4027-8CC5-B03B27307F9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D-8ED5-4693-B7CC-933345533454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fld id="{EBDC4EDE-FDB0-410A-B444-F5299508D10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E-8ED5-4693-B7CC-933345533454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fld id="{1FAE3D71-5F19-4A64-985D-0D69E08B607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F-8ED5-4693-B7CC-933345533454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fld id="{45325273-669B-49FA-B7C1-1662C18024A8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0-8ED5-4693-B7CC-933345533454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fld id="{5FE2109E-0247-48F2-AC93-0245181DCED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1-8ED5-4693-B7CC-933345533454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fld id="{82D63B08-5237-4437-BF84-AB5BCEC9586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2-8ED5-4693-B7CC-933345533454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fld id="{C416B29F-0B00-4DE9-9CE5-CC342320591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3-8ED5-4693-B7CC-933345533454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fld id="{105ECD49-D332-4480-A3E6-CE4315F7725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4-8ED5-4693-B7CC-933345533454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fld id="{635A6BAA-72A9-4785-B69D-634CBDFF5AC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A5-8ED5-4693-B7CC-933345533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Tablo!$A$2:$A$422</c:f>
              <c:numCache>
                <c:formatCode>m/d/yyyy</c:formatCode>
                <c:ptCount val="421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  <c:pt idx="13">
                  <c:v>45901</c:v>
                </c:pt>
                <c:pt idx="14">
                  <c:v>45931</c:v>
                </c:pt>
                <c:pt idx="15">
                  <c:v>45962</c:v>
                </c:pt>
                <c:pt idx="16">
                  <c:v>45992</c:v>
                </c:pt>
                <c:pt idx="17">
                  <c:v>46023</c:v>
                </c:pt>
                <c:pt idx="18">
                  <c:v>46054</c:v>
                </c:pt>
                <c:pt idx="19">
                  <c:v>46082</c:v>
                </c:pt>
                <c:pt idx="20">
                  <c:v>46113</c:v>
                </c:pt>
                <c:pt idx="21">
                  <c:v>46143</c:v>
                </c:pt>
                <c:pt idx="22">
                  <c:v>46174</c:v>
                </c:pt>
                <c:pt idx="23">
                  <c:v>46204</c:v>
                </c:pt>
                <c:pt idx="24">
                  <c:v>46235</c:v>
                </c:pt>
                <c:pt idx="25">
                  <c:v>46266</c:v>
                </c:pt>
                <c:pt idx="26">
                  <c:v>46296</c:v>
                </c:pt>
                <c:pt idx="27">
                  <c:v>46327</c:v>
                </c:pt>
                <c:pt idx="28">
                  <c:v>46357</c:v>
                </c:pt>
                <c:pt idx="29">
                  <c:v>46388</c:v>
                </c:pt>
                <c:pt idx="30">
                  <c:v>46419</c:v>
                </c:pt>
                <c:pt idx="31">
                  <c:v>46447</c:v>
                </c:pt>
                <c:pt idx="32">
                  <c:v>46478</c:v>
                </c:pt>
                <c:pt idx="33">
                  <c:v>46508</c:v>
                </c:pt>
                <c:pt idx="34">
                  <c:v>46539</c:v>
                </c:pt>
                <c:pt idx="35">
                  <c:v>46569</c:v>
                </c:pt>
                <c:pt idx="36">
                  <c:v>46600</c:v>
                </c:pt>
                <c:pt idx="37">
                  <c:v>46631</c:v>
                </c:pt>
                <c:pt idx="38">
                  <c:v>46661</c:v>
                </c:pt>
                <c:pt idx="39">
                  <c:v>46692</c:v>
                </c:pt>
                <c:pt idx="40">
                  <c:v>46722</c:v>
                </c:pt>
                <c:pt idx="41">
                  <c:v>46753</c:v>
                </c:pt>
                <c:pt idx="42">
                  <c:v>46784</c:v>
                </c:pt>
                <c:pt idx="43">
                  <c:v>46813</c:v>
                </c:pt>
                <c:pt idx="44">
                  <c:v>46844</c:v>
                </c:pt>
                <c:pt idx="45">
                  <c:v>46874</c:v>
                </c:pt>
                <c:pt idx="46">
                  <c:v>46905</c:v>
                </c:pt>
                <c:pt idx="47">
                  <c:v>46935</c:v>
                </c:pt>
                <c:pt idx="48">
                  <c:v>46966</c:v>
                </c:pt>
                <c:pt idx="49">
                  <c:v>46997</c:v>
                </c:pt>
                <c:pt idx="50">
                  <c:v>47027</c:v>
                </c:pt>
                <c:pt idx="51">
                  <c:v>47058</c:v>
                </c:pt>
                <c:pt idx="52">
                  <c:v>47088</c:v>
                </c:pt>
                <c:pt idx="53">
                  <c:v>47119</c:v>
                </c:pt>
                <c:pt idx="54">
                  <c:v>47150</c:v>
                </c:pt>
                <c:pt idx="55">
                  <c:v>47178</c:v>
                </c:pt>
                <c:pt idx="56">
                  <c:v>47209</c:v>
                </c:pt>
                <c:pt idx="57">
                  <c:v>47239</c:v>
                </c:pt>
                <c:pt idx="58">
                  <c:v>47270</c:v>
                </c:pt>
                <c:pt idx="59">
                  <c:v>47300</c:v>
                </c:pt>
                <c:pt idx="60">
                  <c:v>47331</c:v>
                </c:pt>
                <c:pt idx="61">
                  <c:v>47362</c:v>
                </c:pt>
                <c:pt idx="62">
                  <c:v>47392</c:v>
                </c:pt>
                <c:pt idx="63">
                  <c:v>47423</c:v>
                </c:pt>
                <c:pt idx="64">
                  <c:v>47453</c:v>
                </c:pt>
                <c:pt idx="65">
                  <c:v>47484</c:v>
                </c:pt>
                <c:pt idx="66">
                  <c:v>47515</c:v>
                </c:pt>
                <c:pt idx="67">
                  <c:v>47543</c:v>
                </c:pt>
                <c:pt idx="68">
                  <c:v>47574</c:v>
                </c:pt>
                <c:pt idx="69">
                  <c:v>47604</c:v>
                </c:pt>
                <c:pt idx="70">
                  <c:v>47635</c:v>
                </c:pt>
                <c:pt idx="71">
                  <c:v>47665</c:v>
                </c:pt>
                <c:pt idx="72">
                  <c:v>47696</c:v>
                </c:pt>
                <c:pt idx="73">
                  <c:v>47727</c:v>
                </c:pt>
                <c:pt idx="74">
                  <c:v>47757</c:v>
                </c:pt>
                <c:pt idx="75">
                  <c:v>47788</c:v>
                </c:pt>
                <c:pt idx="76">
                  <c:v>47818</c:v>
                </c:pt>
                <c:pt idx="77">
                  <c:v>47849</c:v>
                </c:pt>
                <c:pt idx="78">
                  <c:v>47880</c:v>
                </c:pt>
                <c:pt idx="79">
                  <c:v>47908</c:v>
                </c:pt>
                <c:pt idx="80">
                  <c:v>47939</c:v>
                </c:pt>
                <c:pt idx="81">
                  <c:v>47969</c:v>
                </c:pt>
                <c:pt idx="82">
                  <c:v>48000</c:v>
                </c:pt>
                <c:pt idx="83">
                  <c:v>48030</c:v>
                </c:pt>
                <c:pt idx="84">
                  <c:v>48061</c:v>
                </c:pt>
                <c:pt idx="85">
                  <c:v>48092</c:v>
                </c:pt>
                <c:pt idx="86">
                  <c:v>48122</c:v>
                </c:pt>
                <c:pt idx="87">
                  <c:v>48153</c:v>
                </c:pt>
                <c:pt idx="88">
                  <c:v>48183</c:v>
                </c:pt>
                <c:pt idx="89">
                  <c:v>48214</c:v>
                </c:pt>
                <c:pt idx="90">
                  <c:v>48245</c:v>
                </c:pt>
                <c:pt idx="91">
                  <c:v>48274</c:v>
                </c:pt>
                <c:pt idx="92">
                  <c:v>48305</c:v>
                </c:pt>
                <c:pt idx="93">
                  <c:v>48335</c:v>
                </c:pt>
                <c:pt idx="94">
                  <c:v>48366</c:v>
                </c:pt>
                <c:pt idx="95">
                  <c:v>48396</c:v>
                </c:pt>
                <c:pt idx="96">
                  <c:v>48427</c:v>
                </c:pt>
                <c:pt idx="97">
                  <c:v>48458</c:v>
                </c:pt>
                <c:pt idx="98">
                  <c:v>48488</c:v>
                </c:pt>
                <c:pt idx="99">
                  <c:v>48519</c:v>
                </c:pt>
                <c:pt idx="100">
                  <c:v>48549</c:v>
                </c:pt>
                <c:pt idx="101">
                  <c:v>48580</c:v>
                </c:pt>
                <c:pt idx="102">
                  <c:v>48611</c:v>
                </c:pt>
                <c:pt idx="103">
                  <c:v>48639</c:v>
                </c:pt>
                <c:pt idx="104">
                  <c:v>48670</c:v>
                </c:pt>
                <c:pt idx="105">
                  <c:v>48700</c:v>
                </c:pt>
                <c:pt idx="106">
                  <c:v>48731</c:v>
                </c:pt>
                <c:pt idx="107">
                  <c:v>48761</c:v>
                </c:pt>
                <c:pt idx="108">
                  <c:v>48792</c:v>
                </c:pt>
                <c:pt idx="109">
                  <c:v>48823</c:v>
                </c:pt>
                <c:pt idx="110">
                  <c:v>48853</c:v>
                </c:pt>
                <c:pt idx="111">
                  <c:v>48884</c:v>
                </c:pt>
                <c:pt idx="112">
                  <c:v>48914</c:v>
                </c:pt>
                <c:pt idx="113">
                  <c:v>48945</c:v>
                </c:pt>
                <c:pt idx="114">
                  <c:v>48976</c:v>
                </c:pt>
                <c:pt idx="115">
                  <c:v>49004</c:v>
                </c:pt>
                <c:pt idx="116">
                  <c:v>49035</c:v>
                </c:pt>
                <c:pt idx="117">
                  <c:v>49065</c:v>
                </c:pt>
                <c:pt idx="118">
                  <c:v>49096</c:v>
                </c:pt>
                <c:pt idx="119">
                  <c:v>49126</c:v>
                </c:pt>
                <c:pt idx="120">
                  <c:v>49157</c:v>
                </c:pt>
                <c:pt idx="121">
                  <c:v>49188</c:v>
                </c:pt>
                <c:pt idx="122">
                  <c:v>49218</c:v>
                </c:pt>
                <c:pt idx="123">
                  <c:v>49249</c:v>
                </c:pt>
                <c:pt idx="124">
                  <c:v>49279</c:v>
                </c:pt>
                <c:pt idx="125">
                  <c:v>49310</c:v>
                </c:pt>
                <c:pt idx="126">
                  <c:v>49341</c:v>
                </c:pt>
                <c:pt idx="127">
                  <c:v>49369</c:v>
                </c:pt>
                <c:pt idx="128">
                  <c:v>49400</c:v>
                </c:pt>
                <c:pt idx="129">
                  <c:v>49430</c:v>
                </c:pt>
                <c:pt idx="130">
                  <c:v>49461</c:v>
                </c:pt>
                <c:pt idx="131">
                  <c:v>49491</c:v>
                </c:pt>
                <c:pt idx="132">
                  <c:v>49522</c:v>
                </c:pt>
                <c:pt idx="133">
                  <c:v>49553</c:v>
                </c:pt>
                <c:pt idx="134">
                  <c:v>49583</c:v>
                </c:pt>
                <c:pt idx="135">
                  <c:v>49614</c:v>
                </c:pt>
                <c:pt idx="136">
                  <c:v>49644</c:v>
                </c:pt>
                <c:pt idx="137">
                  <c:v>49675</c:v>
                </c:pt>
                <c:pt idx="138">
                  <c:v>49706</c:v>
                </c:pt>
                <c:pt idx="139">
                  <c:v>49735</c:v>
                </c:pt>
                <c:pt idx="140">
                  <c:v>49766</c:v>
                </c:pt>
                <c:pt idx="141">
                  <c:v>49796</c:v>
                </c:pt>
                <c:pt idx="142">
                  <c:v>49827</c:v>
                </c:pt>
                <c:pt idx="143">
                  <c:v>49857</c:v>
                </c:pt>
                <c:pt idx="144">
                  <c:v>49888</c:v>
                </c:pt>
                <c:pt idx="145">
                  <c:v>49919</c:v>
                </c:pt>
                <c:pt idx="146">
                  <c:v>49949</c:v>
                </c:pt>
                <c:pt idx="147">
                  <c:v>49980</c:v>
                </c:pt>
                <c:pt idx="148">
                  <c:v>50010</c:v>
                </c:pt>
                <c:pt idx="149">
                  <c:v>50041</c:v>
                </c:pt>
                <c:pt idx="150">
                  <c:v>50072</c:v>
                </c:pt>
                <c:pt idx="151">
                  <c:v>50100</c:v>
                </c:pt>
                <c:pt idx="152">
                  <c:v>50131</c:v>
                </c:pt>
                <c:pt idx="153">
                  <c:v>50161</c:v>
                </c:pt>
                <c:pt idx="154">
                  <c:v>50192</c:v>
                </c:pt>
                <c:pt idx="155">
                  <c:v>50222</c:v>
                </c:pt>
                <c:pt idx="156">
                  <c:v>50253</c:v>
                </c:pt>
                <c:pt idx="157">
                  <c:v>50284</c:v>
                </c:pt>
                <c:pt idx="158">
                  <c:v>50314</c:v>
                </c:pt>
                <c:pt idx="159">
                  <c:v>50345</c:v>
                </c:pt>
                <c:pt idx="160">
                  <c:v>50375</c:v>
                </c:pt>
                <c:pt idx="161">
                  <c:v>50406</c:v>
                </c:pt>
                <c:pt idx="162">
                  <c:v>50437</c:v>
                </c:pt>
                <c:pt idx="163">
                  <c:v>50465</c:v>
                </c:pt>
                <c:pt idx="164">
                  <c:v>50496</c:v>
                </c:pt>
                <c:pt idx="165">
                  <c:v>50526</c:v>
                </c:pt>
                <c:pt idx="166">
                  <c:v>50557</c:v>
                </c:pt>
                <c:pt idx="167">
                  <c:v>50587</c:v>
                </c:pt>
                <c:pt idx="168">
                  <c:v>50618</c:v>
                </c:pt>
                <c:pt idx="169">
                  <c:v>50649</c:v>
                </c:pt>
                <c:pt idx="170">
                  <c:v>50679</c:v>
                </c:pt>
                <c:pt idx="171">
                  <c:v>50710</c:v>
                </c:pt>
                <c:pt idx="172">
                  <c:v>50740</c:v>
                </c:pt>
                <c:pt idx="173">
                  <c:v>50771</c:v>
                </c:pt>
                <c:pt idx="174">
                  <c:v>50802</c:v>
                </c:pt>
                <c:pt idx="175">
                  <c:v>50830</c:v>
                </c:pt>
                <c:pt idx="176">
                  <c:v>50861</c:v>
                </c:pt>
                <c:pt idx="177">
                  <c:v>50891</c:v>
                </c:pt>
                <c:pt idx="178">
                  <c:v>50922</c:v>
                </c:pt>
                <c:pt idx="179">
                  <c:v>50952</c:v>
                </c:pt>
                <c:pt idx="180">
                  <c:v>50983</c:v>
                </c:pt>
                <c:pt idx="181">
                  <c:v>51014</c:v>
                </c:pt>
                <c:pt idx="182">
                  <c:v>51044</c:v>
                </c:pt>
                <c:pt idx="183">
                  <c:v>51075</c:v>
                </c:pt>
                <c:pt idx="184">
                  <c:v>51105</c:v>
                </c:pt>
                <c:pt idx="185">
                  <c:v>51136</c:v>
                </c:pt>
                <c:pt idx="186">
                  <c:v>51167</c:v>
                </c:pt>
                <c:pt idx="187">
                  <c:v>51196</c:v>
                </c:pt>
                <c:pt idx="188">
                  <c:v>51227</c:v>
                </c:pt>
                <c:pt idx="189">
                  <c:v>51257</c:v>
                </c:pt>
                <c:pt idx="190">
                  <c:v>51288</c:v>
                </c:pt>
                <c:pt idx="191">
                  <c:v>51318</c:v>
                </c:pt>
                <c:pt idx="192">
                  <c:v>51349</c:v>
                </c:pt>
                <c:pt idx="193">
                  <c:v>51380</c:v>
                </c:pt>
                <c:pt idx="194">
                  <c:v>51410</c:v>
                </c:pt>
                <c:pt idx="195">
                  <c:v>51441</c:v>
                </c:pt>
                <c:pt idx="196">
                  <c:v>51471</c:v>
                </c:pt>
                <c:pt idx="197">
                  <c:v>51502</c:v>
                </c:pt>
                <c:pt idx="198">
                  <c:v>51533</c:v>
                </c:pt>
                <c:pt idx="199">
                  <c:v>51561</c:v>
                </c:pt>
                <c:pt idx="200">
                  <c:v>51592</c:v>
                </c:pt>
                <c:pt idx="201">
                  <c:v>51622</c:v>
                </c:pt>
                <c:pt idx="202">
                  <c:v>51653</c:v>
                </c:pt>
                <c:pt idx="203">
                  <c:v>51683</c:v>
                </c:pt>
                <c:pt idx="204">
                  <c:v>51714</c:v>
                </c:pt>
                <c:pt idx="205">
                  <c:v>51745</c:v>
                </c:pt>
                <c:pt idx="206">
                  <c:v>51775</c:v>
                </c:pt>
                <c:pt idx="207">
                  <c:v>51806</c:v>
                </c:pt>
                <c:pt idx="208">
                  <c:v>51836</c:v>
                </c:pt>
                <c:pt idx="209">
                  <c:v>51867</c:v>
                </c:pt>
                <c:pt idx="210">
                  <c:v>51898</c:v>
                </c:pt>
                <c:pt idx="211">
                  <c:v>51926</c:v>
                </c:pt>
                <c:pt idx="212">
                  <c:v>51957</c:v>
                </c:pt>
                <c:pt idx="213">
                  <c:v>51987</c:v>
                </c:pt>
                <c:pt idx="214">
                  <c:v>52018</c:v>
                </c:pt>
                <c:pt idx="215">
                  <c:v>52048</c:v>
                </c:pt>
                <c:pt idx="216">
                  <c:v>52079</c:v>
                </c:pt>
                <c:pt idx="217">
                  <c:v>52110</c:v>
                </c:pt>
                <c:pt idx="218">
                  <c:v>52140</c:v>
                </c:pt>
                <c:pt idx="219">
                  <c:v>52171</c:v>
                </c:pt>
                <c:pt idx="220">
                  <c:v>52201</c:v>
                </c:pt>
                <c:pt idx="221">
                  <c:v>52232</c:v>
                </c:pt>
                <c:pt idx="222">
                  <c:v>52263</c:v>
                </c:pt>
                <c:pt idx="223">
                  <c:v>52291</c:v>
                </c:pt>
                <c:pt idx="224">
                  <c:v>52322</c:v>
                </c:pt>
                <c:pt idx="225">
                  <c:v>52352</c:v>
                </c:pt>
                <c:pt idx="226">
                  <c:v>52383</c:v>
                </c:pt>
                <c:pt idx="227">
                  <c:v>52413</c:v>
                </c:pt>
                <c:pt idx="228">
                  <c:v>52444</c:v>
                </c:pt>
                <c:pt idx="229">
                  <c:v>52475</c:v>
                </c:pt>
                <c:pt idx="230">
                  <c:v>52505</c:v>
                </c:pt>
                <c:pt idx="231">
                  <c:v>52536</c:v>
                </c:pt>
                <c:pt idx="232">
                  <c:v>52566</c:v>
                </c:pt>
                <c:pt idx="233">
                  <c:v>52597</c:v>
                </c:pt>
                <c:pt idx="234">
                  <c:v>52628</c:v>
                </c:pt>
                <c:pt idx="235">
                  <c:v>52657</c:v>
                </c:pt>
                <c:pt idx="236">
                  <c:v>52688</c:v>
                </c:pt>
                <c:pt idx="237">
                  <c:v>52718</c:v>
                </c:pt>
                <c:pt idx="238">
                  <c:v>52749</c:v>
                </c:pt>
                <c:pt idx="239">
                  <c:v>52779</c:v>
                </c:pt>
                <c:pt idx="240">
                  <c:v>52810</c:v>
                </c:pt>
                <c:pt idx="241">
                  <c:v>52841</c:v>
                </c:pt>
                <c:pt idx="242">
                  <c:v>52871</c:v>
                </c:pt>
                <c:pt idx="243">
                  <c:v>52902</c:v>
                </c:pt>
                <c:pt idx="244">
                  <c:v>52932</c:v>
                </c:pt>
                <c:pt idx="245">
                  <c:v>52963</c:v>
                </c:pt>
                <c:pt idx="246">
                  <c:v>52994</c:v>
                </c:pt>
                <c:pt idx="247">
                  <c:v>53022</c:v>
                </c:pt>
                <c:pt idx="248">
                  <c:v>53053</c:v>
                </c:pt>
                <c:pt idx="249">
                  <c:v>53083</c:v>
                </c:pt>
                <c:pt idx="250">
                  <c:v>53114</c:v>
                </c:pt>
                <c:pt idx="251">
                  <c:v>53144</c:v>
                </c:pt>
                <c:pt idx="252">
                  <c:v>53175</c:v>
                </c:pt>
                <c:pt idx="253">
                  <c:v>53206</c:v>
                </c:pt>
                <c:pt idx="254">
                  <c:v>53236</c:v>
                </c:pt>
                <c:pt idx="255">
                  <c:v>53267</c:v>
                </c:pt>
                <c:pt idx="256">
                  <c:v>53297</c:v>
                </c:pt>
                <c:pt idx="257">
                  <c:v>53328</c:v>
                </c:pt>
                <c:pt idx="258">
                  <c:v>53359</c:v>
                </c:pt>
                <c:pt idx="259">
                  <c:v>53387</c:v>
                </c:pt>
                <c:pt idx="260">
                  <c:v>53418</c:v>
                </c:pt>
                <c:pt idx="261">
                  <c:v>53448</c:v>
                </c:pt>
                <c:pt idx="262">
                  <c:v>53479</c:v>
                </c:pt>
                <c:pt idx="263">
                  <c:v>53509</c:v>
                </c:pt>
                <c:pt idx="264">
                  <c:v>53540</c:v>
                </c:pt>
                <c:pt idx="265">
                  <c:v>53571</c:v>
                </c:pt>
                <c:pt idx="266">
                  <c:v>53601</c:v>
                </c:pt>
                <c:pt idx="267">
                  <c:v>53632</c:v>
                </c:pt>
                <c:pt idx="268">
                  <c:v>53662</c:v>
                </c:pt>
                <c:pt idx="269">
                  <c:v>53693</c:v>
                </c:pt>
                <c:pt idx="270">
                  <c:v>53724</c:v>
                </c:pt>
                <c:pt idx="271">
                  <c:v>53752</c:v>
                </c:pt>
                <c:pt idx="272">
                  <c:v>53783</c:v>
                </c:pt>
                <c:pt idx="273">
                  <c:v>53813</c:v>
                </c:pt>
                <c:pt idx="274">
                  <c:v>53844</c:v>
                </c:pt>
                <c:pt idx="275">
                  <c:v>53874</c:v>
                </c:pt>
                <c:pt idx="276">
                  <c:v>53905</c:v>
                </c:pt>
                <c:pt idx="277">
                  <c:v>53936</c:v>
                </c:pt>
                <c:pt idx="278">
                  <c:v>53966</c:v>
                </c:pt>
                <c:pt idx="279">
                  <c:v>53997</c:v>
                </c:pt>
                <c:pt idx="280">
                  <c:v>54027</c:v>
                </c:pt>
                <c:pt idx="281">
                  <c:v>54058</c:v>
                </c:pt>
                <c:pt idx="282">
                  <c:v>54089</c:v>
                </c:pt>
                <c:pt idx="283">
                  <c:v>54118</c:v>
                </c:pt>
                <c:pt idx="284">
                  <c:v>54149</c:v>
                </c:pt>
                <c:pt idx="285">
                  <c:v>54179</c:v>
                </c:pt>
                <c:pt idx="286">
                  <c:v>54210</c:v>
                </c:pt>
                <c:pt idx="287">
                  <c:v>54240</c:v>
                </c:pt>
                <c:pt idx="288">
                  <c:v>54271</c:v>
                </c:pt>
                <c:pt idx="289">
                  <c:v>54302</c:v>
                </c:pt>
                <c:pt idx="290">
                  <c:v>54332</c:v>
                </c:pt>
                <c:pt idx="291">
                  <c:v>54363</c:v>
                </c:pt>
                <c:pt idx="292">
                  <c:v>54393</c:v>
                </c:pt>
                <c:pt idx="293">
                  <c:v>54424</c:v>
                </c:pt>
                <c:pt idx="294">
                  <c:v>54455</c:v>
                </c:pt>
                <c:pt idx="295">
                  <c:v>54483</c:v>
                </c:pt>
                <c:pt idx="296">
                  <c:v>54514</c:v>
                </c:pt>
                <c:pt idx="297">
                  <c:v>54544</c:v>
                </c:pt>
                <c:pt idx="298">
                  <c:v>54575</c:v>
                </c:pt>
                <c:pt idx="299">
                  <c:v>54605</c:v>
                </c:pt>
                <c:pt idx="300">
                  <c:v>54636</c:v>
                </c:pt>
                <c:pt idx="301">
                  <c:v>54667</c:v>
                </c:pt>
                <c:pt idx="302">
                  <c:v>54697</c:v>
                </c:pt>
                <c:pt idx="303">
                  <c:v>54728</c:v>
                </c:pt>
                <c:pt idx="304">
                  <c:v>54758</c:v>
                </c:pt>
                <c:pt idx="305">
                  <c:v>54789</c:v>
                </c:pt>
                <c:pt idx="306">
                  <c:v>54820</c:v>
                </c:pt>
                <c:pt idx="307">
                  <c:v>54848</c:v>
                </c:pt>
                <c:pt idx="308">
                  <c:v>54879</c:v>
                </c:pt>
                <c:pt idx="309">
                  <c:v>54909</c:v>
                </c:pt>
                <c:pt idx="310">
                  <c:v>54940</c:v>
                </c:pt>
                <c:pt idx="311">
                  <c:v>54970</c:v>
                </c:pt>
                <c:pt idx="312">
                  <c:v>55001</c:v>
                </c:pt>
                <c:pt idx="313">
                  <c:v>55032</c:v>
                </c:pt>
                <c:pt idx="314">
                  <c:v>55062</c:v>
                </c:pt>
                <c:pt idx="315">
                  <c:v>55093</c:v>
                </c:pt>
                <c:pt idx="316">
                  <c:v>55123</c:v>
                </c:pt>
                <c:pt idx="317">
                  <c:v>55154</c:v>
                </c:pt>
                <c:pt idx="318">
                  <c:v>55185</c:v>
                </c:pt>
                <c:pt idx="319">
                  <c:v>55213</c:v>
                </c:pt>
                <c:pt idx="320">
                  <c:v>55244</c:v>
                </c:pt>
                <c:pt idx="321">
                  <c:v>55274</c:v>
                </c:pt>
                <c:pt idx="322">
                  <c:v>55305</c:v>
                </c:pt>
                <c:pt idx="323">
                  <c:v>55335</c:v>
                </c:pt>
                <c:pt idx="324">
                  <c:v>55366</c:v>
                </c:pt>
                <c:pt idx="325">
                  <c:v>55397</c:v>
                </c:pt>
                <c:pt idx="326">
                  <c:v>55427</c:v>
                </c:pt>
                <c:pt idx="327">
                  <c:v>55458</c:v>
                </c:pt>
                <c:pt idx="328">
                  <c:v>55488</c:v>
                </c:pt>
                <c:pt idx="329">
                  <c:v>55519</c:v>
                </c:pt>
                <c:pt idx="330">
                  <c:v>55550</c:v>
                </c:pt>
                <c:pt idx="331">
                  <c:v>55579</c:v>
                </c:pt>
                <c:pt idx="332">
                  <c:v>55610</c:v>
                </c:pt>
                <c:pt idx="333">
                  <c:v>55640</c:v>
                </c:pt>
                <c:pt idx="334">
                  <c:v>55671</c:v>
                </c:pt>
                <c:pt idx="335">
                  <c:v>55701</c:v>
                </c:pt>
                <c:pt idx="336">
                  <c:v>55732</c:v>
                </c:pt>
                <c:pt idx="337">
                  <c:v>55763</c:v>
                </c:pt>
                <c:pt idx="338">
                  <c:v>55793</c:v>
                </c:pt>
                <c:pt idx="339">
                  <c:v>55824</c:v>
                </c:pt>
                <c:pt idx="340">
                  <c:v>55854</c:v>
                </c:pt>
                <c:pt idx="341">
                  <c:v>55885</c:v>
                </c:pt>
                <c:pt idx="342">
                  <c:v>55916</c:v>
                </c:pt>
                <c:pt idx="343">
                  <c:v>55944</c:v>
                </c:pt>
                <c:pt idx="344">
                  <c:v>55975</c:v>
                </c:pt>
                <c:pt idx="345">
                  <c:v>56005</c:v>
                </c:pt>
                <c:pt idx="346">
                  <c:v>56036</c:v>
                </c:pt>
                <c:pt idx="347">
                  <c:v>56066</c:v>
                </c:pt>
                <c:pt idx="348">
                  <c:v>56097</c:v>
                </c:pt>
                <c:pt idx="349">
                  <c:v>56128</c:v>
                </c:pt>
                <c:pt idx="350">
                  <c:v>56158</c:v>
                </c:pt>
                <c:pt idx="351">
                  <c:v>56189</c:v>
                </c:pt>
                <c:pt idx="352">
                  <c:v>56219</c:v>
                </c:pt>
                <c:pt idx="353">
                  <c:v>56250</c:v>
                </c:pt>
                <c:pt idx="354">
                  <c:v>56281</c:v>
                </c:pt>
                <c:pt idx="355">
                  <c:v>56309</c:v>
                </c:pt>
                <c:pt idx="356">
                  <c:v>56340</c:v>
                </c:pt>
                <c:pt idx="357">
                  <c:v>56370</c:v>
                </c:pt>
                <c:pt idx="358">
                  <c:v>56401</c:v>
                </c:pt>
                <c:pt idx="359">
                  <c:v>56431</c:v>
                </c:pt>
                <c:pt idx="360">
                  <c:v>56462</c:v>
                </c:pt>
                <c:pt idx="361">
                  <c:v>56493</c:v>
                </c:pt>
                <c:pt idx="362">
                  <c:v>56523</c:v>
                </c:pt>
                <c:pt idx="363">
                  <c:v>56554</c:v>
                </c:pt>
                <c:pt idx="364">
                  <c:v>56584</c:v>
                </c:pt>
                <c:pt idx="365">
                  <c:v>56615</c:v>
                </c:pt>
                <c:pt idx="366">
                  <c:v>56646</c:v>
                </c:pt>
                <c:pt idx="367">
                  <c:v>56674</c:v>
                </c:pt>
                <c:pt idx="368">
                  <c:v>56705</c:v>
                </c:pt>
                <c:pt idx="369">
                  <c:v>56735</c:v>
                </c:pt>
                <c:pt idx="370">
                  <c:v>56766</c:v>
                </c:pt>
                <c:pt idx="371">
                  <c:v>56796</c:v>
                </c:pt>
                <c:pt idx="372">
                  <c:v>56827</c:v>
                </c:pt>
                <c:pt idx="373">
                  <c:v>56858</c:v>
                </c:pt>
                <c:pt idx="374">
                  <c:v>56888</c:v>
                </c:pt>
                <c:pt idx="375">
                  <c:v>56919</c:v>
                </c:pt>
                <c:pt idx="376">
                  <c:v>56949</c:v>
                </c:pt>
                <c:pt idx="377">
                  <c:v>56980</c:v>
                </c:pt>
                <c:pt idx="378">
                  <c:v>57011</c:v>
                </c:pt>
                <c:pt idx="379">
                  <c:v>57040</c:v>
                </c:pt>
                <c:pt idx="380">
                  <c:v>57071</c:v>
                </c:pt>
                <c:pt idx="381">
                  <c:v>57101</c:v>
                </c:pt>
                <c:pt idx="382">
                  <c:v>57132</c:v>
                </c:pt>
                <c:pt idx="383">
                  <c:v>57162</c:v>
                </c:pt>
                <c:pt idx="384">
                  <c:v>57193</c:v>
                </c:pt>
                <c:pt idx="385">
                  <c:v>57224</c:v>
                </c:pt>
                <c:pt idx="386">
                  <c:v>57254</c:v>
                </c:pt>
                <c:pt idx="387">
                  <c:v>57285</c:v>
                </c:pt>
                <c:pt idx="388">
                  <c:v>57315</c:v>
                </c:pt>
                <c:pt idx="389">
                  <c:v>57346</c:v>
                </c:pt>
                <c:pt idx="390">
                  <c:v>57377</c:v>
                </c:pt>
                <c:pt idx="391">
                  <c:v>57405</c:v>
                </c:pt>
                <c:pt idx="392">
                  <c:v>57436</c:v>
                </c:pt>
                <c:pt idx="393">
                  <c:v>57466</c:v>
                </c:pt>
                <c:pt idx="394">
                  <c:v>57497</c:v>
                </c:pt>
                <c:pt idx="395">
                  <c:v>57527</c:v>
                </c:pt>
                <c:pt idx="396">
                  <c:v>57558</c:v>
                </c:pt>
                <c:pt idx="397">
                  <c:v>57589</c:v>
                </c:pt>
                <c:pt idx="398">
                  <c:v>57619</c:v>
                </c:pt>
                <c:pt idx="399">
                  <c:v>57650</c:v>
                </c:pt>
                <c:pt idx="400">
                  <c:v>57680</c:v>
                </c:pt>
                <c:pt idx="401">
                  <c:v>57711</c:v>
                </c:pt>
                <c:pt idx="402">
                  <c:v>57742</c:v>
                </c:pt>
                <c:pt idx="403">
                  <c:v>57770</c:v>
                </c:pt>
                <c:pt idx="404">
                  <c:v>57801</c:v>
                </c:pt>
                <c:pt idx="405">
                  <c:v>57831</c:v>
                </c:pt>
                <c:pt idx="406">
                  <c:v>57862</c:v>
                </c:pt>
                <c:pt idx="407">
                  <c:v>57892</c:v>
                </c:pt>
                <c:pt idx="408">
                  <c:v>57923</c:v>
                </c:pt>
                <c:pt idx="409">
                  <c:v>57954</c:v>
                </c:pt>
                <c:pt idx="410">
                  <c:v>57984</c:v>
                </c:pt>
                <c:pt idx="411">
                  <c:v>58015</c:v>
                </c:pt>
                <c:pt idx="412">
                  <c:v>58045</c:v>
                </c:pt>
                <c:pt idx="413">
                  <c:v>58076</c:v>
                </c:pt>
                <c:pt idx="414">
                  <c:v>58107</c:v>
                </c:pt>
                <c:pt idx="415">
                  <c:v>58135</c:v>
                </c:pt>
                <c:pt idx="416">
                  <c:v>58166</c:v>
                </c:pt>
                <c:pt idx="417">
                  <c:v>58196</c:v>
                </c:pt>
                <c:pt idx="418">
                  <c:v>58227</c:v>
                </c:pt>
                <c:pt idx="419">
                  <c:v>58257</c:v>
                </c:pt>
                <c:pt idx="420">
                  <c:v>58288</c:v>
                </c:pt>
              </c:numCache>
            </c:numRef>
          </c:cat>
          <c:val>
            <c:numRef>
              <c:f>Tablo!$I$2:$I$422</c:f>
              <c:numCache>
                <c:formatCode>_-[$₺-41F]* #,##0.00_-;\-[$₺-41F]* #,##0.00_-;_-[$₺-41F]* "-"??_-;_-@_-</c:formatCode>
                <c:ptCount val="421"/>
                <c:pt idx="0">
                  <c:v>1001500</c:v>
                </c:pt>
                <c:pt idx="1">
                  <c:v>1023007.5</c:v>
                </c:pt>
                <c:pt idx="2">
                  <c:v>1044622.5375</c:v>
                </c:pt>
                <c:pt idx="3">
                  <c:v>1066345.6501875001</c:v>
                </c:pt>
                <c:pt idx="4">
                  <c:v>1078177.3784384376</c:v>
                </c:pt>
                <c:pt idx="5">
                  <c:v>1100398.2653306299</c:v>
                </c:pt>
                <c:pt idx="6">
                  <c:v>1122730.2566572831</c:v>
                </c:pt>
                <c:pt idx="7">
                  <c:v>1145173.9079405696</c:v>
                </c:pt>
                <c:pt idx="8">
                  <c:v>1167729.7774802723</c:v>
                </c:pt>
                <c:pt idx="9">
                  <c:v>1190398.4263676738</c:v>
                </c:pt>
                <c:pt idx="10">
                  <c:v>1213180.4184995121</c:v>
                </c:pt>
                <c:pt idx="11">
                  <c:v>1236076.3205920097</c:v>
                </c:pt>
                <c:pt idx="12">
                  <c:v>1259086.7021949696</c:v>
                </c:pt>
                <c:pt idx="13">
                  <c:v>1282212.1357059444</c:v>
                </c:pt>
                <c:pt idx="14">
                  <c:v>1305453.1963844742</c:v>
                </c:pt>
                <c:pt idx="15">
                  <c:v>1328810.4623663966</c:v>
                </c:pt>
                <c:pt idx="16">
                  <c:v>1352284.5146782286</c:v>
                </c:pt>
                <c:pt idx="17">
                  <c:v>1376212.5372516199</c:v>
                </c:pt>
                <c:pt idx="18">
                  <c:v>1400260.1999378779</c:v>
                </c:pt>
                <c:pt idx="19">
                  <c:v>1424428.1009375674</c:v>
                </c:pt>
                <c:pt idx="20">
                  <c:v>1448716.8414422553</c:v>
                </c:pt>
                <c:pt idx="21">
                  <c:v>1473127.0256494668</c:v>
                </c:pt>
                <c:pt idx="22">
                  <c:v>1497659.2607777142</c:v>
                </c:pt>
                <c:pt idx="23">
                  <c:v>1522314.1570816028</c:v>
                </c:pt>
                <c:pt idx="24">
                  <c:v>1547092.3278670108</c:v>
                </c:pt>
                <c:pt idx="25">
                  <c:v>1571994.3895063461</c:v>
                </c:pt>
                <c:pt idx="26">
                  <c:v>1597020.9614538779</c:v>
                </c:pt>
                <c:pt idx="27">
                  <c:v>1622172.6662611472</c:v>
                </c:pt>
                <c:pt idx="28">
                  <c:v>1647450.1295924531</c:v>
                </c:pt>
                <c:pt idx="29">
                  <c:v>1673197.3122404155</c:v>
                </c:pt>
                <c:pt idx="30">
                  <c:v>1699073.2308016175</c:v>
                </c:pt>
                <c:pt idx="31">
                  <c:v>1725078.5289556256</c:v>
                </c:pt>
                <c:pt idx="32">
                  <c:v>1751213.8536004038</c:v>
                </c:pt>
                <c:pt idx="33">
                  <c:v>1777479.8548684057</c:v>
                </c:pt>
                <c:pt idx="34">
                  <c:v>1803877.1861427478</c:v>
                </c:pt>
                <c:pt idx="35">
                  <c:v>1830406.5040734615</c:v>
                </c:pt>
                <c:pt idx="36">
                  <c:v>1837068.4685938288</c:v>
                </c:pt>
                <c:pt idx="37">
                  <c:v>1863763.7429367979</c:v>
                </c:pt>
                <c:pt idx="38">
                  <c:v>1890592.4936514818</c:v>
                </c:pt>
                <c:pt idx="39">
                  <c:v>1917555.3881197392</c:v>
                </c:pt>
                <c:pt idx="40">
                  <c:v>1944653.0970603379</c:v>
                </c:pt>
                <c:pt idx="41">
                  <c:v>1972236.4931856396</c:v>
                </c:pt>
                <c:pt idx="42">
                  <c:v>1999957.8062915679</c:v>
                </c:pt>
                <c:pt idx="43">
                  <c:v>2027817.7259630258</c:v>
                </c:pt>
                <c:pt idx="44">
                  <c:v>2055816.945232841</c:v>
                </c:pt>
                <c:pt idx="45">
                  <c:v>2083956.1605990052</c:v>
                </c:pt>
                <c:pt idx="46">
                  <c:v>2112236.072042</c:v>
                </c:pt>
                <c:pt idx="47">
                  <c:v>2140657.3830422102</c:v>
                </c:pt>
                <c:pt idx="48">
                  <c:v>2169220.8005974214</c:v>
                </c:pt>
                <c:pt idx="49">
                  <c:v>2197927.0352404085</c:v>
                </c:pt>
                <c:pt idx="50">
                  <c:v>2226776.8010566104</c:v>
                </c:pt>
                <c:pt idx="51">
                  <c:v>2255770.8157018935</c:v>
                </c:pt>
                <c:pt idx="52">
                  <c:v>2284909.800420403</c:v>
                </c:pt>
                <c:pt idx="53">
                  <c:v>2314551.6826753053</c:v>
                </c:pt>
                <c:pt idx="54">
                  <c:v>2344341.7743414822</c:v>
                </c:pt>
                <c:pt idx="55">
                  <c:v>2374280.8164659897</c:v>
                </c:pt>
                <c:pt idx="56">
                  <c:v>2404369.5538011198</c:v>
                </c:pt>
                <c:pt idx="57">
                  <c:v>2434608.7348229256</c:v>
                </c:pt>
                <c:pt idx="58">
                  <c:v>2464999.1117498404</c:v>
                </c:pt>
                <c:pt idx="59">
                  <c:v>2495541.44056139</c:v>
                </c:pt>
                <c:pt idx="60">
                  <c:v>2526236.4810169972</c:v>
                </c:pt>
                <c:pt idx="61">
                  <c:v>2557084.9966748822</c:v>
                </c:pt>
                <c:pt idx="62">
                  <c:v>2588087.7549110567</c:v>
                </c:pt>
                <c:pt idx="63">
                  <c:v>2619245.5269384123</c:v>
                </c:pt>
                <c:pt idx="64">
                  <c:v>2650559.0878259046</c:v>
                </c:pt>
                <c:pt idx="65">
                  <c:v>2682393.5631828904</c:v>
                </c:pt>
                <c:pt idx="66">
                  <c:v>2714387.2109166612</c:v>
                </c:pt>
                <c:pt idx="67">
                  <c:v>2746540.8268891005</c:v>
                </c:pt>
                <c:pt idx="68">
                  <c:v>2778855.2109414022</c:v>
                </c:pt>
                <c:pt idx="69">
                  <c:v>311331.16691396525</c:v>
                </c:pt>
                <c:pt idx="70">
                  <c:v>331469.50266639108</c:v>
                </c:pt>
                <c:pt idx="71">
                  <c:v>351708.53009757906</c:v>
                </c:pt>
                <c:pt idx="72">
                  <c:v>332048.75266592298</c:v>
                </c:pt>
                <c:pt idx="73">
                  <c:v>352290.67634710862</c:v>
                </c:pt>
                <c:pt idx="74">
                  <c:v>372633.80964670016</c:v>
                </c:pt>
                <c:pt idx="75">
                  <c:v>393078.65861278964</c:v>
                </c:pt>
                <c:pt idx="76">
                  <c:v>413625.73182370962</c:v>
                </c:pt>
                <c:pt idx="77">
                  <c:v>434647.17399904126</c:v>
                </c:pt>
                <c:pt idx="78">
                  <c:v>455773.72338524956</c:v>
                </c:pt>
                <c:pt idx="79">
                  <c:v>477005.9055183889</c:v>
                </c:pt>
                <c:pt idx="80">
                  <c:v>498344.24856219394</c:v>
                </c:pt>
                <c:pt idx="81">
                  <c:v>519789.28332121798</c:v>
                </c:pt>
                <c:pt idx="82">
                  <c:v>541341.54325403715</c:v>
                </c:pt>
                <c:pt idx="83">
                  <c:v>563001.56448652048</c:v>
                </c:pt>
                <c:pt idx="84">
                  <c:v>584769.88582516613</c:v>
                </c:pt>
                <c:pt idx="85">
                  <c:v>606647.048770505</c:v>
                </c:pt>
                <c:pt idx="86">
                  <c:v>628633.59753057058</c:v>
                </c:pt>
                <c:pt idx="87">
                  <c:v>650730.07903443649</c:v>
                </c:pt>
                <c:pt idx="88">
                  <c:v>672937.04294582177</c:v>
                </c:pt>
                <c:pt idx="89">
                  <c:v>695634.10794708831</c:v>
                </c:pt>
                <c:pt idx="90">
                  <c:v>718444.65827336116</c:v>
                </c:pt>
                <c:pt idx="91">
                  <c:v>741369.26135126536</c:v>
                </c:pt>
                <c:pt idx="92">
                  <c:v>764408.48744455911</c:v>
                </c:pt>
                <c:pt idx="93">
                  <c:v>787562.90966831928</c:v>
                </c:pt>
                <c:pt idx="94">
                  <c:v>810833.10400319821</c:v>
                </c:pt>
                <c:pt idx="95">
                  <c:v>834219.64930975158</c:v>
                </c:pt>
                <c:pt idx="96">
                  <c:v>857723.12734283775</c:v>
                </c:pt>
                <c:pt idx="97">
                  <c:v>881344.12276608928</c:v>
                </c:pt>
                <c:pt idx="98">
                  <c:v>905083.22316645714</c:v>
                </c:pt>
                <c:pt idx="99">
                  <c:v>928941.0190688268</c:v>
                </c:pt>
                <c:pt idx="100">
                  <c:v>932918.10395070829</c:v>
                </c:pt>
                <c:pt idx="101">
                  <c:v>957301.72185272991</c:v>
                </c:pt>
                <c:pt idx="102">
                  <c:v>981807.25784426171</c:v>
                </c:pt>
                <c:pt idx="103">
                  <c:v>1006435.3215157511</c:v>
                </c:pt>
                <c:pt idx="104">
                  <c:v>1031186.5255055979</c:v>
                </c:pt>
                <c:pt idx="105">
                  <c:v>1056061.485515394</c:v>
                </c:pt>
                <c:pt idx="106">
                  <c:v>1081060.8203252391</c:v>
                </c:pt>
                <c:pt idx="107">
                  <c:v>1106185.1518091334</c:v>
                </c:pt>
                <c:pt idx="108">
                  <c:v>1091435.1049504471</c:v>
                </c:pt>
                <c:pt idx="109">
                  <c:v>616611.30785746733</c:v>
                </c:pt>
                <c:pt idx="110">
                  <c:v>639413.39177902276</c:v>
                </c:pt>
                <c:pt idx="111">
                  <c:v>662329.48612018593</c:v>
                </c:pt>
                <c:pt idx="112">
                  <c:v>685360.16093305498</c:v>
                </c:pt>
                <c:pt idx="113">
                  <c:v>708900.36966763379</c:v>
                </c:pt>
                <c:pt idx="114">
                  <c:v>732558.27944588545</c:v>
                </c:pt>
                <c:pt idx="115">
                  <c:v>756334.47877302836</c:v>
                </c:pt>
                <c:pt idx="116">
                  <c:v>780229.55909680703</c:v>
                </c:pt>
                <c:pt idx="117">
                  <c:v>804244.11482220457</c:v>
                </c:pt>
                <c:pt idx="118">
                  <c:v>828378.74332622904</c:v>
                </c:pt>
                <c:pt idx="119">
                  <c:v>852634.04497277364</c:v>
                </c:pt>
                <c:pt idx="120">
                  <c:v>877010.62312755105</c:v>
                </c:pt>
                <c:pt idx="121">
                  <c:v>901509.08417310228</c:v>
                </c:pt>
                <c:pt idx="122">
                  <c:v>926130.0375238813</c:v>
                </c:pt>
                <c:pt idx="123">
                  <c:v>950874.09564141417</c:v>
                </c:pt>
                <c:pt idx="124">
                  <c:v>975741.87404953467</c:v>
                </c:pt>
                <c:pt idx="125">
                  <c:v>1001136.2595082941</c:v>
                </c:pt>
                <c:pt idx="126">
                  <c:v>1026657.6168943472</c:v>
                </c:pt>
                <c:pt idx="127">
                  <c:v>1052306.5810673307</c:v>
                </c:pt>
                <c:pt idx="128">
                  <c:v>1078083.7900611791</c:v>
                </c:pt>
                <c:pt idx="129">
                  <c:v>1103989.8850999966</c:v>
                </c:pt>
                <c:pt idx="130">
                  <c:v>1130025.5106140082</c:v>
                </c:pt>
                <c:pt idx="131">
                  <c:v>1156191.3142555899</c:v>
                </c:pt>
                <c:pt idx="132">
                  <c:v>1182487.9469153795</c:v>
                </c:pt>
                <c:pt idx="133">
                  <c:v>1208916.0627384682</c:v>
                </c:pt>
                <c:pt idx="134">
                  <c:v>1235476.3191406722</c:v>
                </c:pt>
                <c:pt idx="135">
                  <c:v>1262169.3768248872</c:v>
                </c:pt>
                <c:pt idx="136">
                  <c:v>1288995.8997975234</c:v>
                </c:pt>
                <c:pt idx="137">
                  <c:v>1316366.868906793</c:v>
                </c:pt>
                <c:pt idx="138">
                  <c:v>1343874.6928616089</c:v>
                </c:pt>
                <c:pt idx="139">
                  <c:v>1371520.0559361989</c:v>
                </c:pt>
                <c:pt idx="140">
                  <c:v>1399303.6458261618</c:v>
                </c:pt>
                <c:pt idx="141">
                  <c:v>1427226.1536655747</c:v>
                </c:pt>
                <c:pt idx="142">
                  <c:v>1455288.2740441847</c:v>
                </c:pt>
                <c:pt idx="143">
                  <c:v>1483490.7050246876</c:v>
                </c:pt>
                <c:pt idx="144">
                  <c:v>1471834.148160093</c:v>
                </c:pt>
                <c:pt idx="145">
                  <c:v>1500119.3085111754</c:v>
                </c:pt>
                <c:pt idx="146">
                  <c:v>1528545.8946640133</c:v>
                </c:pt>
                <c:pt idx="147">
                  <c:v>1557114.6137476154</c:v>
                </c:pt>
                <c:pt idx="148">
                  <c:v>1585826.1764266354</c:v>
                </c:pt>
                <c:pt idx="149">
                  <c:v>1615099.8167112563</c:v>
                </c:pt>
                <c:pt idx="150">
                  <c:v>1144519.8251973002</c:v>
                </c:pt>
                <c:pt idx="151">
                  <c:v>1171586.9337257743</c:v>
                </c:pt>
                <c:pt idx="152">
                  <c:v>1198789.3777968909</c:v>
                </c:pt>
                <c:pt idx="153">
                  <c:v>1226127.834088363</c:v>
                </c:pt>
                <c:pt idx="154">
                  <c:v>1253602.9826612924</c:v>
                </c:pt>
                <c:pt idx="155">
                  <c:v>1281215.5069770867</c:v>
                </c:pt>
                <c:pt idx="156">
                  <c:v>1308966.0939144597</c:v>
                </c:pt>
                <c:pt idx="157">
                  <c:v>1336855.4337865196</c:v>
                </c:pt>
                <c:pt idx="158">
                  <c:v>1364884.2203579398</c:v>
                </c:pt>
                <c:pt idx="159">
                  <c:v>1393053.1508622172</c:v>
                </c:pt>
                <c:pt idx="160">
                  <c:v>1421362.926019016</c:v>
                </c:pt>
                <c:pt idx="161">
                  <c:v>1450241.1402396485</c:v>
                </c:pt>
                <c:pt idx="162">
                  <c:v>1479263.7455313841</c:v>
                </c:pt>
                <c:pt idx="163">
                  <c:v>1508431.4638495785</c:v>
                </c:pt>
                <c:pt idx="164">
                  <c:v>1537745.0207593639</c:v>
                </c:pt>
                <c:pt idx="165">
                  <c:v>1567205.1454536982</c:v>
                </c:pt>
                <c:pt idx="166">
                  <c:v>1596812.5707715042</c:v>
                </c:pt>
                <c:pt idx="167">
                  <c:v>1626568.033215899</c:v>
                </c:pt>
                <c:pt idx="168">
                  <c:v>1656472.272972516</c:v>
                </c:pt>
                <c:pt idx="169">
                  <c:v>1686526.0339279161</c:v>
                </c:pt>
                <c:pt idx="170">
                  <c:v>1716730.0636880931</c:v>
                </c:pt>
                <c:pt idx="171">
                  <c:v>1747085.113597071</c:v>
                </c:pt>
                <c:pt idx="172">
                  <c:v>1777591.9387555937</c:v>
                </c:pt>
                <c:pt idx="173">
                  <c:v>1808686.7260317199</c:v>
                </c:pt>
                <c:pt idx="174">
                  <c:v>1839936.9872442267</c:v>
                </c:pt>
                <c:pt idx="175">
                  <c:v>1871343.4997627961</c:v>
                </c:pt>
                <c:pt idx="176">
                  <c:v>1902907.0448439582</c:v>
                </c:pt>
                <c:pt idx="177">
                  <c:v>1434628.4076505261</c:v>
                </c:pt>
                <c:pt idx="178">
                  <c:v>1464008.377271127</c:v>
                </c:pt>
                <c:pt idx="179">
                  <c:v>1493535.2467398308</c:v>
                </c:pt>
                <c:pt idx="180">
                  <c:v>1483209.750555878</c:v>
                </c:pt>
                <c:pt idx="181">
                  <c:v>1512832.6268910056</c:v>
                </c:pt>
                <c:pt idx="182">
                  <c:v>1542603.6176078087</c:v>
                </c:pt>
                <c:pt idx="183">
                  <c:v>1572523.4632781958</c:v>
                </c:pt>
                <c:pt idx="184">
                  <c:v>1602592.908176935</c:v>
                </c:pt>
                <c:pt idx="185">
                  <c:v>1633256.8368518148</c:v>
                </c:pt>
                <c:pt idx="186">
                  <c:v>1664074.085170069</c:v>
                </c:pt>
                <c:pt idx="187">
                  <c:v>1695045.4197299145</c:v>
                </c:pt>
                <c:pt idx="188">
                  <c:v>1726171.6109625592</c:v>
                </c:pt>
                <c:pt idx="189">
                  <c:v>1757453.4331513671</c:v>
                </c:pt>
                <c:pt idx="190">
                  <c:v>1788891.664451119</c:v>
                </c:pt>
                <c:pt idx="191">
                  <c:v>1820487.0869073698</c:v>
                </c:pt>
                <c:pt idx="192">
                  <c:v>1852240.4864759017</c:v>
                </c:pt>
                <c:pt idx="193">
                  <c:v>1884152.6530422764</c:v>
                </c:pt>
                <c:pt idx="194">
                  <c:v>1916224.3804414829</c:v>
                </c:pt>
                <c:pt idx="195">
                  <c:v>1948456.4664776854</c:v>
                </c:pt>
                <c:pt idx="196">
                  <c:v>1960849.7129440689</c:v>
                </c:pt>
                <c:pt idx="197">
                  <c:v>1993757.9449254642</c:v>
                </c:pt>
                <c:pt idx="198">
                  <c:v>2026830.7180667664</c:v>
                </c:pt>
                <c:pt idx="199">
                  <c:v>2060068.8550737752</c:v>
                </c:pt>
                <c:pt idx="200">
                  <c:v>2093473.1827658189</c:v>
                </c:pt>
                <c:pt idx="201">
                  <c:v>2127044.5320963231</c:v>
                </c:pt>
                <c:pt idx="202">
                  <c:v>2160783.7381734797</c:v>
                </c:pt>
                <c:pt idx="203">
                  <c:v>2194691.6402810221</c:v>
                </c:pt>
                <c:pt idx="204">
                  <c:v>2228769.0818991023</c:v>
                </c:pt>
                <c:pt idx="205">
                  <c:v>2263016.9107252727</c:v>
                </c:pt>
                <c:pt idx="206">
                  <c:v>2297435.9786955742</c:v>
                </c:pt>
                <c:pt idx="207">
                  <c:v>2332027.1420057272</c:v>
                </c:pt>
                <c:pt idx="208">
                  <c:v>2366791.2611324308</c:v>
                </c:pt>
                <c:pt idx="209">
                  <c:v>2402191.2805231013</c:v>
                </c:pt>
                <c:pt idx="210">
                  <c:v>1937768.3000107254</c:v>
                </c:pt>
                <c:pt idx="211">
                  <c:v>1971023.2045957875</c:v>
                </c:pt>
                <c:pt idx="212">
                  <c:v>2004444.3837037748</c:v>
                </c:pt>
                <c:pt idx="213">
                  <c:v>2038032.6687073021</c:v>
                </c:pt>
                <c:pt idx="214">
                  <c:v>2071788.8951358469</c:v>
                </c:pt>
                <c:pt idx="215">
                  <c:v>2105713.9026965345</c:v>
                </c:pt>
                <c:pt idx="216">
                  <c:v>2099808.5352950254</c:v>
                </c:pt>
                <c:pt idx="217">
                  <c:v>2133873.6410565088</c:v>
                </c:pt>
                <c:pt idx="218">
                  <c:v>2168109.0723467995</c:v>
                </c:pt>
                <c:pt idx="219">
                  <c:v>2202515.6807935419</c:v>
                </c:pt>
                <c:pt idx="220">
                  <c:v>2237094.3222825183</c:v>
                </c:pt>
                <c:pt idx="221">
                  <c:v>2272317.1782406396</c:v>
                </c:pt>
                <c:pt idx="222">
                  <c:v>2307716.1484785513</c:v>
                </c:pt>
                <c:pt idx="223">
                  <c:v>2343292.1135676526</c:v>
                </c:pt>
                <c:pt idx="224">
                  <c:v>2379045.9584821993</c:v>
                </c:pt>
                <c:pt idx="225">
                  <c:v>2414978.572621319</c:v>
                </c:pt>
                <c:pt idx="226">
                  <c:v>2451090.8498311341</c:v>
                </c:pt>
                <c:pt idx="227">
                  <c:v>2487383.6884269984</c:v>
                </c:pt>
                <c:pt idx="228">
                  <c:v>2523857.9912158423</c:v>
                </c:pt>
                <c:pt idx="229">
                  <c:v>2560514.6655186303</c:v>
                </c:pt>
                <c:pt idx="230">
                  <c:v>2597354.623192932</c:v>
                </c:pt>
                <c:pt idx="231">
                  <c:v>2634378.7806556053</c:v>
                </c:pt>
                <c:pt idx="232">
                  <c:v>2671588.0589055917</c:v>
                </c:pt>
                <c:pt idx="233">
                  <c:v>2709464.1312337625</c:v>
                </c:pt>
                <c:pt idx="234">
                  <c:v>2747529.5839235741</c:v>
                </c:pt>
                <c:pt idx="235">
                  <c:v>2785785.363876835</c:v>
                </c:pt>
                <c:pt idx="236">
                  <c:v>2824232.4227298619</c:v>
                </c:pt>
                <c:pt idx="237">
                  <c:v>2862871.7168771541</c:v>
                </c:pt>
                <c:pt idx="238">
                  <c:v>2901704.2074951828</c:v>
                </c:pt>
                <c:pt idx="239">
                  <c:v>2940730.8605663017</c:v>
                </c:pt>
                <c:pt idx="240">
                  <c:v>2979952.6469027763</c:v>
                </c:pt>
                <c:pt idx="241">
                  <c:v>3019370.542170933</c:v>
                </c:pt>
                <c:pt idx="242">
                  <c:v>3058985.5269154306</c:v>
                </c:pt>
                <c:pt idx="243">
                  <c:v>3098798.5865836507</c:v>
                </c:pt>
                <c:pt idx="244">
                  <c:v>3138810.711550212</c:v>
                </c:pt>
                <c:pt idx="245">
                  <c:v>3179513.2597822789</c:v>
                </c:pt>
                <c:pt idx="246">
                  <c:v>3220419.3207555059</c:v>
                </c:pt>
                <c:pt idx="247">
                  <c:v>3261529.9120335993</c:v>
                </c:pt>
                <c:pt idx="248">
                  <c:v>3302846.0562680829</c:v>
                </c:pt>
                <c:pt idx="249">
                  <c:v>3344368.781223739</c:v>
                </c:pt>
                <c:pt idx="250">
                  <c:v>3386099.1198041732</c:v>
                </c:pt>
                <c:pt idx="251">
                  <c:v>3428038.1100775097</c:v>
                </c:pt>
                <c:pt idx="252">
                  <c:v>3430186.7953022127</c:v>
                </c:pt>
                <c:pt idx="253">
                  <c:v>3472346.2239530394</c:v>
                </c:pt>
                <c:pt idx="254">
                  <c:v>3514716.44974712</c:v>
                </c:pt>
                <c:pt idx="255">
                  <c:v>3557298.5266701714</c:v>
                </c:pt>
                <c:pt idx="256">
                  <c:v>3600093.5139778377</c:v>
                </c:pt>
                <c:pt idx="257">
                  <c:v>3643602.6461155289</c:v>
                </c:pt>
                <c:pt idx="258">
                  <c:v>3687329.3239139086</c:v>
                </c:pt>
                <c:pt idx="259">
                  <c:v>3731274.6351012802</c:v>
                </c:pt>
                <c:pt idx="260">
                  <c:v>3775439.6728445888</c:v>
                </c:pt>
                <c:pt idx="261">
                  <c:v>3819825.5357766137</c:v>
                </c:pt>
                <c:pt idx="262">
                  <c:v>3864433.3280232991</c:v>
                </c:pt>
                <c:pt idx="263">
                  <c:v>3909264.1592312176</c:v>
                </c:pt>
                <c:pt idx="264">
                  <c:v>3954319.144595176</c:v>
                </c:pt>
                <c:pt idx="265">
                  <c:v>3999599.4048859538</c:v>
                </c:pt>
                <c:pt idx="266">
                  <c:v>3045106.0664781858</c:v>
                </c:pt>
                <c:pt idx="267">
                  <c:v>3085840.2613783791</c:v>
                </c:pt>
                <c:pt idx="268">
                  <c:v>3126778.1272530733</c:v>
                </c:pt>
                <c:pt idx="269">
                  <c:v>3168430.8557484965</c:v>
                </c:pt>
                <c:pt idx="270">
                  <c:v>3210291.847886397</c:v>
                </c:pt>
                <c:pt idx="271">
                  <c:v>3252362.1449849871</c:v>
                </c:pt>
                <c:pt idx="272">
                  <c:v>3294642.7935690698</c:v>
                </c:pt>
                <c:pt idx="273">
                  <c:v>3337134.8453960731</c:v>
                </c:pt>
                <c:pt idx="274">
                  <c:v>3379839.3574822112</c:v>
                </c:pt>
                <c:pt idx="275">
                  <c:v>3422757.39212878</c:v>
                </c:pt>
                <c:pt idx="276">
                  <c:v>3465890.0169485817</c:v>
                </c:pt>
                <c:pt idx="277">
                  <c:v>3509238.3048924827</c:v>
                </c:pt>
                <c:pt idx="278">
                  <c:v>3552803.3342761029</c:v>
                </c:pt>
                <c:pt idx="279">
                  <c:v>3596586.1888066414</c:v>
                </c:pt>
                <c:pt idx="280">
                  <c:v>3640587.9576098328</c:v>
                </c:pt>
                <c:pt idx="281">
                  <c:v>3685330.1120142229</c:v>
                </c:pt>
                <c:pt idx="282">
                  <c:v>3730295.9771906352</c:v>
                </c:pt>
                <c:pt idx="283">
                  <c:v>3775486.6716929292</c:v>
                </c:pt>
                <c:pt idx="284">
                  <c:v>3820903.3196677351</c:v>
                </c:pt>
                <c:pt idx="285">
                  <c:v>3866547.0508824149</c:v>
                </c:pt>
                <c:pt idx="286">
                  <c:v>3912419.000753168</c:v>
                </c:pt>
                <c:pt idx="287">
                  <c:v>3958520.3103732751</c:v>
                </c:pt>
                <c:pt idx="288">
                  <c:v>3964852.1265414823</c:v>
                </c:pt>
                <c:pt idx="289">
                  <c:v>3511215.6017905306</c:v>
                </c:pt>
                <c:pt idx="290">
                  <c:v>3555310.8944158242</c:v>
                </c:pt>
                <c:pt idx="291">
                  <c:v>3599626.6635042443</c:v>
                </c:pt>
                <c:pt idx="292">
                  <c:v>3624164.0114381067</c:v>
                </c:pt>
                <c:pt idx="293">
                  <c:v>3669354.830403965</c:v>
                </c:pt>
                <c:pt idx="294">
                  <c:v>3714771.6034646528</c:v>
                </c:pt>
                <c:pt idx="295">
                  <c:v>3760415.4603906437</c:v>
                </c:pt>
                <c:pt idx="296">
                  <c:v>3806287.5366012645</c:v>
                </c:pt>
                <c:pt idx="297">
                  <c:v>3852388.9731929386</c:v>
                </c:pt>
                <c:pt idx="298">
                  <c:v>3898720.9169675712</c:v>
                </c:pt>
                <c:pt idx="299">
                  <c:v>3945284.5204610769</c:v>
                </c:pt>
                <c:pt idx="300">
                  <c:v>3992080.9419720499</c:v>
                </c:pt>
                <c:pt idx="301">
                  <c:v>4039111.3455905779</c:v>
                </c:pt>
                <c:pt idx="302">
                  <c:v>4086376.9012271985</c:v>
                </c:pt>
                <c:pt idx="303">
                  <c:v>4133878.7846420025</c:v>
                </c:pt>
                <c:pt idx="304">
                  <c:v>4181618.1774738804</c:v>
                </c:pt>
                <c:pt idx="305">
                  <c:v>4230137.6672480917</c:v>
                </c:pt>
                <c:pt idx="306">
                  <c:v>4278899.7544711735</c:v>
                </c:pt>
                <c:pt idx="307">
                  <c:v>4327905.652130371</c:v>
                </c:pt>
                <c:pt idx="308">
                  <c:v>4377156.5792778647</c:v>
                </c:pt>
                <c:pt idx="309">
                  <c:v>4426653.7610610956</c:v>
                </c:pt>
                <c:pt idx="310">
                  <c:v>4476398.4287532428</c:v>
                </c:pt>
                <c:pt idx="311">
                  <c:v>4526391.8197838506</c:v>
                </c:pt>
                <c:pt idx="312">
                  <c:v>4576635.1777696116</c:v>
                </c:pt>
                <c:pt idx="313">
                  <c:v>4627129.7525453018</c:v>
                </c:pt>
                <c:pt idx="314">
                  <c:v>4177876.8001948697</c:v>
                </c:pt>
                <c:pt idx="315">
                  <c:v>4226377.5830826862</c:v>
                </c:pt>
                <c:pt idx="316">
                  <c:v>4275120.8698849417</c:v>
                </c:pt>
                <c:pt idx="317">
                  <c:v>4324660.1010989454</c:v>
                </c:pt>
                <c:pt idx="318">
                  <c:v>4374447.0284690186</c:v>
                </c:pt>
                <c:pt idx="319">
                  <c:v>4424482.8904759428</c:v>
                </c:pt>
                <c:pt idx="320">
                  <c:v>4474768.9317929009</c:v>
                </c:pt>
                <c:pt idx="321">
                  <c:v>4525306.4033164438</c:v>
                </c:pt>
                <c:pt idx="322">
                  <c:v>4576096.5621976042</c:v>
                </c:pt>
                <c:pt idx="323">
                  <c:v>4627140.6718731709</c:v>
                </c:pt>
                <c:pt idx="324">
                  <c:v>4638440.0020971149</c:v>
                </c:pt>
                <c:pt idx="325">
                  <c:v>4689795.8289721794</c:v>
                </c:pt>
                <c:pt idx="326">
                  <c:v>4741408.434981619</c:v>
                </c:pt>
                <c:pt idx="327">
                  <c:v>4793279.1040211059</c:v>
                </c:pt>
                <c:pt idx="328">
                  <c:v>4845409.1264057904</c:v>
                </c:pt>
                <c:pt idx="329">
                  <c:v>4898363.071439689</c:v>
                </c:pt>
                <c:pt idx="330">
                  <c:v>4951581.7861987567</c:v>
                </c:pt>
                <c:pt idx="331">
                  <c:v>5005066.5945316199</c:v>
                </c:pt>
                <c:pt idx="332">
                  <c:v>5058818.8269061474</c:v>
                </c:pt>
                <c:pt idx="333">
                  <c:v>5112839.820442548</c:v>
                </c:pt>
                <c:pt idx="334">
                  <c:v>5167130.9189466303</c:v>
                </c:pt>
                <c:pt idx="335">
                  <c:v>5221693.4729432333</c:v>
                </c:pt>
                <c:pt idx="336">
                  <c:v>5276528.8397098193</c:v>
                </c:pt>
                <c:pt idx="337">
                  <c:v>5331638.3833102379</c:v>
                </c:pt>
                <c:pt idx="338">
                  <c:v>5387023.474628659</c:v>
                </c:pt>
                <c:pt idx="339">
                  <c:v>5442685.4914036719</c:v>
                </c:pt>
                <c:pt idx="340">
                  <c:v>5498625.8182625603</c:v>
                </c:pt>
                <c:pt idx="341">
                  <c:v>5555420.3847437808</c:v>
                </c:pt>
                <c:pt idx="342">
                  <c:v>5612498.9240574073</c:v>
                </c:pt>
                <c:pt idx="343">
                  <c:v>5669862.8560676016</c:v>
                </c:pt>
                <c:pt idx="344">
                  <c:v>5727513.6077378467</c:v>
                </c:pt>
                <c:pt idx="345">
                  <c:v>5785452.6131664431</c:v>
                </c:pt>
                <c:pt idx="346">
                  <c:v>5843681.3136221832</c:v>
                </c:pt>
                <c:pt idx="347">
                  <c:v>5902201.1575802015</c:v>
                </c:pt>
                <c:pt idx="348">
                  <c:v>5961013.6007580096</c:v>
                </c:pt>
                <c:pt idx="349">
                  <c:v>6020120.1061517075</c:v>
                </c:pt>
                <c:pt idx="350">
                  <c:v>6079522.1440723734</c:v>
                </c:pt>
                <c:pt idx="351">
                  <c:v>6139221.1921826424</c:v>
                </c:pt>
                <c:pt idx="352">
                  <c:v>6199218.7355334628</c:v>
                </c:pt>
                <c:pt idx="353">
                  <c:v>6260102.2953488352</c:v>
                </c:pt>
                <c:pt idx="354">
                  <c:v>6321290.2729632845</c:v>
                </c:pt>
                <c:pt idx="355">
                  <c:v>6382784.1904658061</c:v>
                </c:pt>
                <c:pt idx="356">
                  <c:v>6444585.5775558408</c:v>
                </c:pt>
                <c:pt idx="357">
                  <c:v>6506695.9715813259</c:v>
                </c:pt>
                <c:pt idx="358">
                  <c:v>6569116.9175769379</c:v>
                </c:pt>
                <c:pt idx="359">
                  <c:v>6631849.9683025284</c:v>
                </c:pt>
                <c:pt idx="360">
                  <c:v>6654896.6842817459</c:v>
                </c:pt>
                <c:pt idx="361">
                  <c:v>6718058.6338408599</c:v>
                </c:pt>
                <c:pt idx="362">
                  <c:v>6781536.3931477694</c:v>
                </c:pt>
                <c:pt idx="363">
                  <c:v>6845331.5412512133</c:v>
                </c:pt>
                <c:pt idx="364">
                  <c:v>6909445.6650951747</c:v>
                </c:pt>
                <c:pt idx="365">
                  <c:v>6974478.1088811103</c:v>
                </c:pt>
                <c:pt idx="366">
                  <c:v>7039835.7148859752</c:v>
                </c:pt>
                <c:pt idx="367">
                  <c:v>7105520.1089208648</c:v>
                </c:pt>
                <c:pt idx="368">
                  <c:v>7171532.9249259289</c:v>
                </c:pt>
                <c:pt idx="369">
                  <c:v>7237875.8050110182</c:v>
                </c:pt>
                <c:pt idx="370">
                  <c:v>7304550.399496533</c:v>
                </c:pt>
                <c:pt idx="371">
                  <c:v>7371558.3669544756</c:v>
                </c:pt>
                <c:pt idx="372">
                  <c:v>7438901.3742497079</c:v>
                </c:pt>
                <c:pt idx="373">
                  <c:v>7506581.0965814162</c:v>
                </c:pt>
                <c:pt idx="374">
                  <c:v>7574599.2175247828</c:v>
                </c:pt>
                <c:pt idx="375">
                  <c:v>6142957.4290728662</c:v>
                </c:pt>
                <c:pt idx="376">
                  <c:v>6204157.43167869</c:v>
                </c:pt>
                <c:pt idx="377">
                  <c:v>6266273.1386067523</c:v>
                </c:pt>
                <c:pt idx="378">
                  <c:v>6328699.4240694549</c:v>
                </c:pt>
                <c:pt idx="379">
                  <c:v>6391437.8409594707</c:v>
                </c:pt>
                <c:pt idx="380">
                  <c:v>6454489.9499339368</c:v>
                </c:pt>
                <c:pt idx="381">
                  <c:v>6517857.3194532758</c:v>
                </c:pt>
                <c:pt idx="382">
                  <c:v>6581541.5258202115</c:v>
                </c:pt>
                <c:pt idx="383">
                  <c:v>6645544.1532189818</c:v>
                </c:pt>
                <c:pt idx="384">
                  <c:v>6709866.7937547453</c:v>
                </c:pt>
                <c:pt idx="385">
                  <c:v>6774511.0474931877</c:v>
                </c:pt>
                <c:pt idx="386">
                  <c:v>6839478.5225003222</c:v>
                </c:pt>
                <c:pt idx="387">
                  <c:v>6904770.8348824931</c:v>
                </c:pt>
                <c:pt idx="388">
                  <c:v>6950389.6088265749</c:v>
                </c:pt>
                <c:pt idx="389">
                  <c:v>7016858.3750357693</c:v>
                </c:pt>
                <c:pt idx="390">
                  <c:v>7083659.4850760102</c:v>
                </c:pt>
                <c:pt idx="391">
                  <c:v>7150794.6006664522</c:v>
                </c:pt>
                <c:pt idx="392">
                  <c:v>7218265.3918348467</c:v>
                </c:pt>
                <c:pt idx="393">
                  <c:v>7286073.5369590828</c:v>
                </c:pt>
                <c:pt idx="394">
                  <c:v>7354220.7228089403</c:v>
                </c:pt>
                <c:pt idx="395">
                  <c:v>7422708.6445880467</c:v>
                </c:pt>
                <c:pt idx="396">
                  <c:v>7451539.0059760492</c:v>
                </c:pt>
                <c:pt idx="397">
                  <c:v>7520513.5191709911</c:v>
                </c:pt>
                <c:pt idx="398">
                  <c:v>7589832.9049319085</c:v>
                </c:pt>
                <c:pt idx="399">
                  <c:v>7659498.88762163</c:v>
                </c:pt>
                <c:pt idx="400">
                  <c:v>7729513.2002248</c:v>
                </c:pt>
                <c:pt idx="401">
                  <c:v>7800511.9207542874</c:v>
                </c:pt>
                <c:pt idx="402">
                  <c:v>7871865.6348864222</c:v>
                </c:pt>
                <c:pt idx="403">
                  <c:v>7943576.1175892176</c:v>
                </c:pt>
                <c:pt idx="404">
                  <c:v>8015645.1527055269</c:v>
                </c:pt>
                <c:pt idx="405">
                  <c:v>8088074.5329974182</c:v>
                </c:pt>
                <c:pt idx="406">
                  <c:v>8160866.0601907689</c:v>
                </c:pt>
                <c:pt idx="407">
                  <c:v>8234021.5450200867</c:v>
                </c:pt>
                <c:pt idx="408">
                  <c:v>8307542.8072735509</c:v>
                </c:pt>
                <c:pt idx="409">
                  <c:v>8381431.6758382823</c:v>
                </c:pt>
                <c:pt idx="410">
                  <c:v>8455689.9887458365</c:v>
                </c:pt>
                <c:pt idx="411">
                  <c:v>8530319.593217928</c:v>
                </c:pt>
                <c:pt idx="412">
                  <c:v>8605322.3457123805</c:v>
                </c:pt>
                <c:pt idx="413">
                  <c:v>8681347.1350598726</c:v>
                </c:pt>
                <c:pt idx="414">
                  <c:v>8757752.0483541023</c:v>
                </c:pt>
                <c:pt idx="415">
                  <c:v>8834538.9862148035</c:v>
                </c:pt>
                <c:pt idx="416">
                  <c:v>8911709.8587648068</c:v>
                </c:pt>
                <c:pt idx="417">
                  <c:v>8989266.5856775604</c:v>
                </c:pt>
                <c:pt idx="418">
                  <c:v>9067211.096224878</c:v>
                </c:pt>
                <c:pt idx="419">
                  <c:v>7895545.3293249328</c:v>
                </c:pt>
                <c:pt idx="420">
                  <c:v>7968021.2335904874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Tablo!$H$2:$H$422</c15:f>
                <c15:dlblRangeCache>
                  <c:ptCount val="421"/>
                  <c:pt idx="0">
                    <c:v> Tatil </c:v>
                  </c:pt>
                  <c:pt idx="1">
                    <c:v>  </c:v>
                  </c:pt>
                  <c:pt idx="2">
                    <c:v>  </c:v>
                  </c:pt>
                  <c:pt idx="3">
                    <c:v>  </c:v>
                  </c:pt>
                  <c:pt idx="4">
                    <c:v> Telefon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4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  <c:pt idx="25">
                    <c:v>  </c:v>
                  </c:pt>
                  <c:pt idx="26">
                    <c:v>  </c:v>
                  </c:pt>
                  <c:pt idx="27">
                    <c:v>  </c:v>
                  </c:pt>
                  <c:pt idx="28">
                    <c:v>  </c:v>
                  </c:pt>
                  <c:pt idx="29">
                    <c:v>  </c:v>
                  </c:pt>
                  <c:pt idx="30">
                    <c:v>  </c:v>
                  </c:pt>
                  <c:pt idx="31">
                    <c:v>  </c:v>
                  </c:pt>
                  <c:pt idx="32">
                    <c:v>  </c:v>
                  </c:pt>
                  <c:pt idx="33">
                    <c:v>  </c:v>
                  </c:pt>
                  <c:pt idx="34">
                    <c:v>  </c:v>
                  </c:pt>
                  <c:pt idx="35">
                    <c:v>  </c:v>
                  </c:pt>
                  <c:pt idx="36">
                    <c:v> Tatil </c:v>
                  </c:pt>
                  <c:pt idx="37">
                    <c:v>  </c:v>
                  </c:pt>
                  <c:pt idx="38">
                    <c:v>  </c:v>
                  </c:pt>
                  <c:pt idx="39">
                    <c:v>  </c:v>
                  </c:pt>
                  <c:pt idx="40">
                    <c:v>  </c:v>
                  </c:pt>
                  <c:pt idx="41">
                    <c:v>  </c:v>
                  </c:pt>
                  <c:pt idx="42">
                    <c:v>  </c:v>
                  </c:pt>
                  <c:pt idx="43">
                    <c:v>  </c:v>
                  </c:pt>
                  <c:pt idx="44">
                    <c:v>  </c:v>
                  </c:pt>
                  <c:pt idx="45">
                    <c:v>  </c:v>
                  </c:pt>
                  <c:pt idx="46">
                    <c:v>  </c:v>
                  </c:pt>
                  <c:pt idx="47">
                    <c:v>  </c:v>
                  </c:pt>
                  <c:pt idx="48">
                    <c:v>  </c:v>
                  </c:pt>
                  <c:pt idx="49">
                    <c:v>  </c:v>
                  </c:pt>
                  <c:pt idx="50">
                    <c:v>  </c:v>
                  </c:pt>
                  <c:pt idx="51">
                    <c:v>  </c:v>
                  </c:pt>
                  <c:pt idx="52">
                    <c:v>  </c:v>
                  </c:pt>
                  <c:pt idx="53">
                    <c:v>  </c:v>
                  </c:pt>
                  <c:pt idx="54">
                    <c:v>  </c:v>
                  </c:pt>
                  <c:pt idx="55">
                    <c:v>  </c:v>
                  </c:pt>
                  <c:pt idx="56">
                    <c:v>  </c:v>
                  </c:pt>
                  <c:pt idx="57">
                    <c:v>  </c:v>
                  </c:pt>
                  <c:pt idx="58">
                    <c:v>  </c:v>
                  </c:pt>
                  <c:pt idx="59">
                    <c:v>  </c:v>
                  </c:pt>
                  <c:pt idx="60">
                    <c:v>  </c:v>
                  </c:pt>
                  <c:pt idx="61">
                    <c:v>  </c:v>
                  </c:pt>
                  <c:pt idx="62">
                    <c:v>  </c:v>
                  </c:pt>
                  <c:pt idx="63">
                    <c:v>  </c:v>
                  </c:pt>
                  <c:pt idx="64">
                    <c:v>  </c:v>
                  </c:pt>
                  <c:pt idx="65">
                    <c:v>  </c:v>
                  </c:pt>
                  <c:pt idx="66">
                    <c:v>  </c:v>
                  </c:pt>
                  <c:pt idx="67">
                    <c:v>  </c:v>
                  </c:pt>
                  <c:pt idx="68">
                    <c:v>  </c:v>
                  </c:pt>
                  <c:pt idx="69">
                    <c:v> 1+1 şehir dışı </c:v>
                  </c:pt>
                  <c:pt idx="70">
                    <c:v>  </c:v>
                  </c:pt>
                  <c:pt idx="71">
                    <c:v>  </c:v>
                  </c:pt>
                  <c:pt idx="72">
                    <c:v> Tatil </c:v>
                  </c:pt>
                  <c:pt idx="73">
                    <c:v>  </c:v>
                  </c:pt>
                  <c:pt idx="74">
                    <c:v>  </c:v>
                  </c:pt>
                  <c:pt idx="75">
                    <c:v>  </c:v>
                  </c:pt>
                  <c:pt idx="76">
                    <c:v>  </c:v>
                  </c:pt>
                  <c:pt idx="77">
                    <c:v>  </c:v>
                  </c:pt>
                  <c:pt idx="78">
                    <c:v>  </c:v>
                  </c:pt>
                  <c:pt idx="79">
                    <c:v>  </c:v>
                  </c:pt>
                  <c:pt idx="80">
                    <c:v>  </c:v>
                  </c:pt>
                  <c:pt idx="81">
                    <c:v>  </c:v>
                  </c:pt>
                  <c:pt idx="82">
                    <c:v>  </c:v>
                  </c:pt>
                  <c:pt idx="83">
                    <c:v>  </c:v>
                  </c:pt>
                  <c:pt idx="84">
                    <c:v>  </c:v>
                  </c:pt>
                  <c:pt idx="85">
                    <c:v>  </c:v>
                  </c:pt>
                  <c:pt idx="86">
                    <c:v>  </c:v>
                  </c:pt>
                  <c:pt idx="87">
                    <c:v>  </c:v>
                  </c:pt>
                  <c:pt idx="88">
                    <c:v>  </c:v>
                  </c:pt>
                  <c:pt idx="89">
                    <c:v>  </c:v>
                  </c:pt>
                  <c:pt idx="90">
                    <c:v>  </c:v>
                  </c:pt>
                  <c:pt idx="91">
                    <c:v>  </c:v>
                  </c:pt>
                  <c:pt idx="92">
                    <c:v>  </c:v>
                  </c:pt>
                  <c:pt idx="93">
                    <c:v>  </c:v>
                  </c:pt>
                  <c:pt idx="94">
                    <c:v>  </c:v>
                  </c:pt>
                  <c:pt idx="95">
                    <c:v>  </c:v>
                  </c:pt>
                  <c:pt idx="96">
                    <c:v>  </c:v>
                  </c:pt>
                  <c:pt idx="97">
                    <c:v>  </c:v>
                  </c:pt>
                  <c:pt idx="98">
                    <c:v>  </c:v>
                  </c:pt>
                  <c:pt idx="99">
                    <c:v>  </c:v>
                  </c:pt>
                  <c:pt idx="100">
                    <c:v> Telefon </c:v>
                  </c:pt>
                  <c:pt idx="101">
                    <c:v>  </c:v>
                  </c:pt>
                  <c:pt idx="102">
                    <c:v>  </c:v>
                  </c:pt>
                  <c:pt idx="103">
                    <c:v>  </c:v>
                  </c:pt>
                  <c:pt idx="104">
                    <c:v>  </c:v>
                  </c:pt>
                  <c:pt idx="105">
                    <c:v>  </c:v>
                  </c:pt>
                  <c:pt idx="106">
                    <c:v>  </c:v>
                  </c:pt>
                  <c:pt idx="107">
                    <c:v>  </c:v>
                  </c:pt>
                  <c:pt idx="108">
                    <c:v> Tatil </c:v>
                  </c:pt>
                  <c:pt idx="109">
                    <c:v> Araba - 15 yaşında hatchback </c:v>
                  </c:pt>
                  <c:pt idx="110">
                    <c:v>  </c:v>
                  </c:pt>
                  <c:pt idx="111">
                    <c:v>  </c:v>
                  </c:pt>
                  <c:pt idx="112">
                    <c:v>  </c:v>
                  </c:pt>
                  <c:pt idx="113">
                    <c:v>  </c:v>
                  </c:pt>
                  <c:pt idx="114">
                    <c:v>  </c:v>
                  </c:pt>
                  <c:pt idx="115">
                    <c:v>  </c:v>
                  </c:pt>
                  <c:pt idx="116">
                    <c:v>  </c:v>
                  </c:pt>
                  <c:pt idx="117">
                    <c:v>  </c:v>
                  </c:pt>
                  <c:pt idx="118">
                    <c:v>  </c:v>
                  </c:pt>
                  <c:pt idx="119">
                    <c:v>  </c:v>
                  </c:pt>
                  <c:pt idx="120">
                    <c:v>  </c:v>
                  </c:pt>
                  <c:pt idx="121">
                    <c:v>  </c:v>
                  </c:pt>
                  <c:pt idx="122">
                    <c:v>  </c:v>
                  </c:pt>
                  <c:pt idx="123">
                    <c:v>  </c:v>
                  </c:pt>
                  <c:pt idx="124">
                    <c:v>  </c:v>
                  </c:pt>
                  <c:pt idx="125">
                    <c:v>  </c:v>
                  </c:pt>
                  <c:pt idx="126">
                    <c:v>  </c:v>
                  </c:pt>
                  <c:pt idx="127">
                    <c:v>  </c:v>
                  </c:pt>
                  <c:pt idx="128">
                    <c:v>  </c:v>
                  </c:pt>
                  <c:pt idx="129">
                    <c:v>  </c:v>
                  </c:pt>
                  <c:pt idx="130">
                    <c:v>  </c:v>
                  </c:pt>
                  <c:pt idx="131">
                    <c:v>  </c:v>
                  </c:pt>
                  <c:pt idx="132">
                    <c:v>  </c:v>
                  </c:pt>
                  <c:pt idx="133">
                    <c:v>  </c:v>
                  </c:pt>
                  <c:pt idx="134">
                    <c:v>  </c:v>
                  </c:pt>
                  <c:pt idx="135">
                    <c:v>  </c:v>
                  </c:pt>
                  <c:pt idx="136">
                    <c:v>  </c:v>
                  </c:pt>
                  <c:pt idx="137">
                    <c:v>  </c:v>
                  </c:pt>
                  <c:pt idx="138">
                    <c:v>  </c:v>
                  </c:pt>
                  <c:pt idx="139">
                    <c:v>  </c:v>
                  </c:pt>
                  <c:pt idx="140">
                    <c:v>  </c:v>
                  </c:pt>
                  <c:pt idx="141">
                    <c:v>  </c:v>
                  </c:pt>
                  <c:pt idx="142">
                    <c:v>  </c:v>
                  </c:pt>
                  <c:pt idx="143">
                    <c:v>  </c:v>
                  </c:pt>
                  <c:pt idx="144">
                    <c:v> Tatil </c:v>
                  </c:pt>
                  <c:pt idx="145">
                    <c:v>  </c:v>
                  </c:pt>
                  <c:pt idx="146">
                    <c:v>  </c:v>
                  </c:pt>
                  <c:pt idx="147">
                    <c:v>  </c:v>
                  </c:pt>
                  <c:pt idx="148">
                    <c:v>  </c:v>
                  </c:pt>
                  <c:pt idx="149">
                    <c:v>  </c:v>
                  </c:pt>
                  <c:pt idx="150">
                    <c:v> Araba - 15 yaşında hatchback </c:v>
                  </c:pt>
                  <c:pt idx="151">
                    <c:v>  </c:v>
                  </c:pt>
                  <c:pt idx="152">
                    <c:v>  </c:v>
                  </c:pt>
                  <c:pt idx="153">
                    <c:v>  </c:v>
                  </c:pt>
                  <c:pt idx="154">
                    <c:v>  </c:v>
                  </c:pt>
                  <c:pt idx="155">
                    <c:v>  </c:v>
                  </c:pt>
                  <c:pt idx="156">
                    <c:v>  </c:v>
                  </c:pt>
                  <c:pt idx="157">
                    <c:v>  </c:v>
                  </c:pt>
                  <c:pt idx="158">
                    <c:v>  </c:v>
                  </c:pt>
                  <c:pt idx="159">
                    <c:v>  </c:v>
                  </c:pt>
                  <c:pt idx="160">
                    <c:v>  </c:v>
                  </c:pt>
                  <c:pt idx="161">
                    <c:v>  </c:v>
                  </c:pt>
                  <c:pt idx="162">
                    <c:v>  </c:v>
                  </c:pt>
                  <c:pt idx="163">
                    <c:v>  </c:v>
                  </c:pt>
                  <c:pt idx="164">
                    <c:v>  </c:v>
                  </c:pt>
                  <c:pt idx="165">
                    <c:v>  </c:v>
                  </c:pt>
                  <c:pt idx="166">
                    <c:v>  </c:v>
                  </c:pt>
                  <c:pt idx="167">
                    <c:v>  </c:v>
                  </c:pt>
                  <c:pt idx="168">
                    <c:v>  </c:v>
                  </c:pt>
                  <c:pt idx="169">
                    <c:v>  </c:v>
                  </c:pt>
                  <c:pt idx="170">
                    <c:v>  </c:v>
                  </c:pt>
                  <c:pt idx="171">
                    <c:v>  </c:v>
                  </c:pt>
                  <c:pt idx="172">
                    <c:v>  </c:v>
                  </c:pt>
                  <c:pt idx="173">
                    <c:v>  </c:v>
                  </c:pt>
                  <c:pt idx="174">
                    <c:v>  </c:v>
                  </c:pt>
                  <c:pt idx="175">
                    <c:v>  </c:v>
                  </c:pt>
                  <c:pt idx="176">
                    <c:v>  </c:v>
                  </c:pt>
                  <c:pt idx="177">
                    <c:v> Araba - 10 yaşında sedan </c:v>
                  </c:pt>
                  <c:pt idx="178">
                    <c:v>  </c:v>
                  </c:pt>
                  <c:pt idx="179">
                    <c:v>  </c:v>
                  </c:pt>
                  <c:pt idx="180">
                    <c:v> Tatil </c:v>
                  </c:pt>
                  <c:pt idx="181">
                    <c:v>  </c:v>
                  </c:pt>
                  <c:pt idx="182">
                    <c:v>  </c:v>
                  </c:pt>
                  <c:pt idx="183">
                    <c:v>  </c:v>
                  </c:pt>
                  <c:pt idx="184">
                    <c:v>  </c:v>
                  </c:pt>
                  <c:pt idx="185">
                    <c:v>  </c:v>
                  </c:pt>
                  <c:pt idx="186">
                    <c:v>  </c:v>
                  </c:pt>
                  <c:pt idx="187">
                    <c:v>  </c:v>
                  </c:pt>
                  <c:pt idx="188">
                    <c:v>  </c:v>
                  </c:pt>
                  <c:pt idx="189">
                    <c:v>  </c:v>
                  </c:pt>
                  <c:pt idx="190">
                    <c:v>  </c:v>
                  </c:pt>
                  <c:pt idx="191">
                    <c:v>  </c:v>
                  </c:pt>
                  <c:pt idx="192">
                    <c:v>  </c:v>
                  </c:pt>
                  <c:pt idx="193">
                    <c:v>  </c:v>
                  </c:pt>
                  <c:pt idx="194">
                    <c:v>  </c:v>
                  </c:pt>
                  <c:pt idx="195">
                    <c:v>  </c:v>
                  </c:pt>
                  <c:pt idx="196">
                    <c:v> Telefon </c:v>
                  </c:pt>
                  <c:pt idx="197">
                    <c:v>  </c:v>
                  </c:pt>
                  <c:pt idx="198">
                    <c:v>  </c:v>
                  </c:pt>
                  <c:pt idx="199">
                    <c:v>  </c:v>
                  </c:pt>
                  <c:pt idx="200">
                    <c:v>  </c:v>
                  </c:pt>
                  <c:pt idx="201">
                    <c:v>  </c:v>
                  </c:pt>
                  <c:pt idx="202">
                    <c:v>  </c:v>
                  </c:pt>
                  <c:pt idx="203">
                    <c:v>  </c:v>
                  </c:pt>
                  <c:pt idx="204">
                    <c:v>  </c:v>
                  </c:pt>
                  <c:pt idx="205">
                    <c:v>  </c:v>
                  </c:pt>
                  <c:pt idx="206">
                    <c:v>  </c:v>
                  </c:pt>
                  <c:pt idx="207">
                    <c:v>  </c:v>
                  </c:pt>
                  <c:pt idx="208">
                    <c:v>  </c:v>
                  </c:pt>
                  <c:pt idx="209">
                    <c:v>  </c:v>
                  </c:pt>
                  <c:pt idx="210">
                    <c:v> Araba - 10 yaşında sedan </c:v>
                  </c:pt>
                  <c:pt idx="211">
                    <c:v>  </c:v>
                  </c:pt>
                  <c:pt idx="212">
                    <c:v>  </c:v>
                  </c:pt>
                  <c:pt idx="213">
                    <c:v>  </c:v>
                  </c:pt>
                  <c:pt idx="214">
                    <c:v>  </c:v>
                  </c:pt>
                  <c:pt idx="215">
                    <c:v>  </c:v>
                  </c:pt>
                  <c:pt idx="216">
                    <c:v> Tatil </c:v>
                  </c:pt>
                  <c:pt idx="217">
                    <c:v>  </c:v>
                  </c:pt>
                  <c:pt idx="218">
                    <c:v>  </c:v>
                  </c:pt>
                  <c:pt idx="219">
                    <c:v>  </c:v>
                  </c:pt>
                  <c:pt idx="220">
                    <c:v>  </c:v>
                  </c:pt>
                  <c:pt idx="221">
                    <c:v>  </c:v>
                  </c:pt>
                  <c:pt idx="222">
                    <c:v>  </c:v>
                  </c:pt>
                  <c:pt idx="223">
                    <c:v>  </c:v>
                  </c:pt>
                  <c:pt idx="224">
                    <c:v>  </c:v>
                  </c:pt>
                  <c:pt idx="225">
                    <c:v>  </c:v>
                  </c:pt>
                  <c:pt idx="226">
                    <c:v>  </c:v>
                  </c:pt>
                  <c:pt idx="227">
                    <c:v>  </c:v>
                  </c:pt>
                  <c:pt idx="228">
                    <c:v>  </c:v>
                  </c:pt>
                  <c:pt idx="229">
                    <c:v>  </c:v>
                  </c:pt>
                  <c:pt idx="230">
                    <c:v>  </c:v>
                  </c:pt>
                  <c:pt idx="231">
                    <c:v>  </c:v>
                  </c:pt>
                  <c:pt idx="232">
                    <c:v>  </c:v>
                  </c:pt>
                  <c:pt idx="233">
                    <c:v>  </c:v>
                  </c:pt>
                  <c:pt idx="234">
                    <c:v>  </c:v>
                  </c:pt>
                  <c:pt idx="235">
                    <c:v>  </c:v>
                  </c:pt>
                  <c:pt idx="236">
                    <c:v>  </c:v>
                  </c:pt>
                  <c:pt idx="237">
                    <c:v>  </c:v>
                  </c:pt>
                  <c:pt idx="238">
                    <c:v>  </c:v>
                  </c:pt>
                  <c:pt idx="239">
                    <c:v>  </c:v>
                  </c:pt>
                  <c:pt idx="240">
                    <c:v>  </c:v>
                  </c:pt>
                  <c:pt idx="241">
                    <c:v>  </c:v>
                  </c:pt>
                  <c:pt idx="242">
                    <c:v>  </c:v>
                  </c:pt>
                  <c:pt idx="243">
                    <c:v>  </c:v>
                  </c:pt>
                  <c:pt idx="244">
                    <c:v>  </c:v>
                  </c:pt>
                  <c:pt idx="245">
                    <c:v>  </c:v>
                  </c:pt>
                  <c:pt idx="246">
                    <c:v>  </c:v>
                  </c:pt>
                  <c:pt idx="247">
                    <c:v>  </c:v>
                  </c:pt>
                  <c:pt idx="248">
                    <c:v>  </c:v>
                  </c:pt>
                  <c:pt idx="249">
                    <c:v>  </c:v>
                  </c:pt>
                  <c:pt idx="250">
                    <c:v>  </c:v>
                  </c:pt>
                  <c:pt idx="251">
                    <c:v>  </c:v>
                  </c:pt>
                  <c:pt idx="252">
                    <c:v> Tatil </c:v>
                  </c:pt>
                  <c:pt idx="253">
                    <c:v>  </c:v>
                  </c:pt>
                  <c:pt idx="254">
                    <c:v>  </c:v>
                  </c:pt>
                  <c:pt idx="255">
                    <c:v>  </c:v>
                  </c:pt>
                  <c:pt idx="256">
                    <c:v>  </c:v>
                  </c:pt>
                  <c:pt idx="257">
                    <c:v>  </c:v>
                  </c:pt>
                  <c:pt idx="258">
                    <c:v>  </c:v>
                  </c:pt>
                  <c:pt idx="259">
                    <c:v>  </c:v>
                  </c:pt>
                  <c:pt idx="260">
                    <c:v>  </c:v>
                  </c:pt>
                  <c:pt idx="261">
                    <c:v>  </c:v>
                  </c:pt>
                  <c:pt idx="262">
                    <c:v>  </c:v>
                  </c:pt>
                  <c:pt idx="263">
                    <c:v>  </c:v>
                  </c:pt>
                  <c:pt idx="264">
                    <c:v>  </c:v>
                  </c:pt>
                  <c:pt idx="265">
                    <c:v>  </c:v>
                  </c:pt>
                  <c:pt idx="266">
                    <c:v> 2+1 şehir dışı </c:v>
                  </c:pt>
                  <c:pt idx="267">
                    <c:v>  </c:v>
                  </c:pt>
                  <c:pt idx="268">
                    <c:v>  </c:v>
                  </c:pt>
                  <c:pt idx="269">
                    <c:v>  </c:v>
                  </c:pt>
                  <c:pt idx="270">
                    <c:v>  </c:v>
                  </c:pt>
                  <c:pt idx="271">
                    <c:v>  </c:v>
                  </c:pt>
                  <c:pt idx="272">
                    <c:v>  </c:v>
                  </c:pt>
                  <c:pt idx="273">
                    <c:v>  </c:v>
                  </c:pt>
                  <c:pt idx="274">
                    <c:v>  </c:v>
                  </c:pt>
                  <c:pt idx="275">
                    <c:v>  </c:v>
                  </c:pt>
                  <c:pt idx="276">
                    <c:v>  </c:v>
                  </c:pt>
                  <c:pt idx="277">
                    <c:v>  </c:v>
                  </c:pt>
                  <c:pt idx="278">
                    <c:v>  </c:v>
                  </c:pt>
                  <c:pt idx="279">
                    <c:v>  </c:v>
                  </c:pt>
                  <c:pt idx="280">
                    <c:v>  </c:v>
                  </c:pt>
                  <c:pt idx="281">
                    <c:v>  </c:v>
                  </c:pt>
                  <c:pt idx="282">
                    <c:v>  </c:v>
                  </c:pt>
                  <c:pt idx="283">
                    <c:v>  </c:v>
                  </c:pt>
                  <c:pt idx="284">
                    <c:v>  </c:v>
                  </c:pt>
                  <c:pt idx="285">
                    <c:v>  </c:v>
                  </c:pt>
                  <c:pt idx="286">
                    <c:v>  </c:v>
                  </c:pt>
                  <c:pt idx="287">
                    <c:v>  </c:v>
                  </c:pt>
                  <c:pt idx="288">
                    <c:v> Tatil </c:v>
                  </c:pt>
                  <c:pt idx="289">
                    <c:v> Araba - 2 yaşında sedan </c:v>
                  </c:pt>
                  <c:pt idx="290">
                    <c:v>  </c:v>
                  </c:pt>
                  <c:pt idx="291">
                    <c:v>  </c:v>
                  </c:pt>
                  <c:pt idx="292">
                    <c:v> Telefon </c:v>
                  </c:pt>
                  <c:pt idx="293">
                    <c:v>  </c:v>
                  </c:pt>
                  <c:pt idx="294">
                    <c:v>  </c:v>
                  </c:pt>
                  <c:pt idx="295">
                    <c:v>  </c:v>
                  </c:pt>
                  <c:pt idx="296">
                    <c:v>  </c:v>
                  </c:pt>
                  <c:pt idx="297">
                    <c:v>  </c:v>
                  </c:pt>
                  <c:pt idx="298">
                    <c:v>  </c:v>
                  </c:pt>
                  <c:pt idx="299">
                    <c:v>  </c:v>
                  </c:pt>
                  <c:pt idx="300">
                    <c:v>  </c:v>
                  </c:pt>
                  <c:pt idx="301">
                    <c:v>  </c:v>
                  </c:pt>
                  <c:pt idx="302">
                    <c:v>  </c:v>
                  </c:pt>
                  <c:pt idx="303">
                    <c:v>  </c:v>
                  </c:pt>
                  <c:pt idx="304">
                    <c:v>  </c:v>
                  </c:pt>
                  <c:pt idx="305">
                    <c:v>  </c:v>
                  </c:pt>
                  <c:pt idx="306">
                    <c:v>  </c:v>
                  </c:pt>
                  <c:pt idx="307">
                    <c:v>  </c:v>
                  </c:pt>
                  <c:pt idx="308">
                    <c:v>  </c:v>
                  </c:pt>
                  <c:pt idx="309">
                    <c:v>  </c:v>
                  </c:pt>
                  <c:pt idx="310">
                    <c:v>  </c:v>
                  </c:pt>
                  <c:pt idx="311">
                    <c:v>  </c:v>
                  </c:pt>
                  <c:pt idx="312">
                    <c:v>  </c:v>
                  </c:pt>
                  <c:pt idx="313">
                    <c:v>  </c:v>
                  </c:pt>
                  <c:pt idx="314">
                    <c:v> Araba - 2 yaşında sedan </c:v>
                  </c:pt>
                  <c:pt idx="315">
                    <c:v>  </c:v>
                  </c:pt>
                  <c:pt idx="316">
                    <c:v>  </c:v>
                  </c:pt>
                  <c:pt idx="317">
                    <c:v>  </c:v>
                  </c:pt>
                  <c:pt idx="318">
                    <c:v>  </c:v>
                  </c:pt>
                  <c:pt idx="319">
                    <c:v>  </c:v>
                  </c:pt>
                  <c:pt idx="320">
                    <c:v>  </c:v>
                  </c:pt>
                  <c:pt idx="321">
                    <c:v>  </c:v>
                  </c:pt>
                  <c:pt idx="322">
                    <c:v>  </c:v>
                  </c:pt>
                  <c:pt idx="323">
                    <c:v>  </c:v>
                  </c:pt>
                  <c:pt idx="324">
                    <c:v> Tatil </c:v>
                  </c:pt>
                  <c:pt idx="325">
                    <c:v>  </c:v>
                  </c:pt>
                  <c:pt idx="326">
                    <c:v>  </c:v>
                  </c:pt>
                  <c:pt idx="327">
                    <c:v>  </c:v>
                  </c:pt>
                  <c:pt idx="328">
                    <c:v>  </c:v>
                  </c:pt>
                  <c:pt idx="329">
                    <c:v>  </c:v>
                  </c:pt>
                  <c:pt idx="330">
                    <c:v>  </c:v>
                  </c:pt>
                  <c:pt idx="331">
                    <c:v>  </c:v>
                  </c:pt>
                  <c:pt idx="332">
                    <c:v>  </c:v>
                  </c:pt>
                  <c:pt idx="333">
                    <c:v>  </c:v>
                  </c:pt>
                  <c:pt idx="334">
                    <c:v>  </c:v>
                  </c:pt>
                  <c:pt idx="335">
                    <c:v>  </c:v>
                  </c:pt>
                  <c:pt idx="336">
                    <c:v>  </c:v>
                  </c:pt>
                  <c:pt idx="337">
                    <c:v>  </c:v>
                  </c:pt>
                  <c:pt idx="338">
                    <c:v>  </c:v>
                  </c:pt>
                  <c:pt idx="339">
                    <c:v>  </c:v>
                  </c:pt>
                  <c:pt idx="340">
                    <c:v>  </c:v>
                  </c:pt>
                  <c:pt idx="341">
                    <c:v>  </c:v>
                  </c:pt>
                  <c:pt idx="342">
                    <c:v>  </c:v>
                  </c:pt>
                  <c:pt idx="343">
                    <c:v>  </c:v>
                  </c:pt>
                  <c:pt idx="344">
                    <c:v>  </c:v>
                  </c:pt>
                  <c:pt idx="345">
                    <c:v>  </c:v>
                  </c:pt>
                  <c:pt idx="346">
                    <c:v>  </c:v>
                  </c:pt>
                  <c:pt idx="347">
                    <c:v>  </c:v>
                  </c:pt>
                  <c:pt idx="348">
                    <c:v>  </c:v>
                  </c:pt>
                  <c:pt idx="349">
                    <c:v>  </c:v>
                  </c:pt>
                  <c:pt idx="350">
                    <c:v>  </c:v>
                  </c:pt>
                  <c:pt idx="351">
                    <c:v>  </c:v>
                  </c:pt>
                  <c:pt idx="352">
                    <c:v>  </c:v>
                  </c:pt>
                  <c:pt idx="353">
                    <c:v>  </c:v>
                  </c:pt>
                  <c:pt idx="354">
                    <c:v>  </c:v>
                  </c:pt>
                  <c:pt idx="355">
                    <c:v>  </c:v>
                  </c:pt>
                  <c:pt idx="356">
                    <c:v>  </c:v>
                  </c:pt>
                  <c:pt idx="357">
                    <c:v>  </c:v>
                  </c:pt>
                  <c:pt idx="358">
                    <c:v>  </c:v>
                  </c:pt>
                  <c:pt idx="359">
                    <c:v>  </c:v>
                  </c:pt>
                  <c:pt idx="360">
                    <c:v> Tatil </c:v>
                  </c:pt>
                  <c:pt idx="361">
                    <c:v>  </c:v>
                  </c:pt>
                  <c:pt idx="362">
                    <c:v>  </c:v>
                  </c:pt>
                  <c:pt idx="363">
                    <c:v>  </c:v>
                  </c:pt>
                  <c:pt idx="364">
                    <c:v>  </c:v>
                  </c:pt>
                  <c:pt idx="365">
                    <c:v>  </c:v>
                  </c:pt>
                  <c:pt idx="366">
                    <c:v>  </c:v>
                  </c:pt>
                  <c:pt idx="367">
                    <c:v>  </c:v>
                  </c:pt>
                  <c:pt idx="368">
                    <c:v>  </c:v>
                  </c:pt>
                  <c:pt idx="369">
                    <c:v>  </c:v>
                  </c:pt>
                  <c:pt idx="370">
                    <c:v>  </c:v>
                  </c:pt>
                  <c:pt idx="371">
                    <c:v>  </c:v>
                  </c:pt>
                  <c:pt idx="372">
                    <c:v>  </c:v>
                  </c:pt>
                  <c:pt idx="373">
                    <c:v>  </c:v>
                  </c:pt>
                  <c:pt idx="374">
                    <c:v>  </c:v>
                  </c:pt>
                  <c:pt idx="375">
                    <c:v> 3+1 şehir dışı </c:v>
                  </c:pt>
                  <c:pt idx="376">
                    <c:v>  </c:v>
                  </c:pt>
                  <c:pt idx="377">
                    <c:v>  </c:v>
                  </c:pt>
                  <c:pt idx="378">
                    <c:v>  </c:v>
                  </c:pt>
                  <c:pt idx="379">
                    <c:v>  </c:v>
                  </c:pt>
                  <c:pt idx="380">
                    <c:v>  </c:v>
                  </c:pt>
                  <c:pt idx="381">
                    <c:v>  </c:v>
                  </c:pt>
                  <c:pt idx="382">
                    <c:v>  </c:v>
                  </c:pt>
                  <c:pt idx="383">
                    <c:v>  </c:v>
                  </c:pt>
                  <c:pt idx="384">
                    <c:v>  </c:v>
                  </c:pt>
                  <c:pt idx="385">
                    <c:v>  </c:v>
                  </c:pt>
                  <c:pt idx="386">
                    <c:v>  </c:v>
                  </c:pt>
                  <c:pt idx="387">
                    <c:v>  </c:v>
                  </c:pt>
                  <c:pt idx="388">
                    <c:v> Telefon </c:v>
                  </c:pt>
                  <c:pt idx="389">
                    <c:v>  </c:v>
                  </c:pt>
                  <c:pt idx="390">
                    <c:v>  </c:v>
                  </c:pt>
                  <c:pt idx="391">
                    <c:v>  </c:v>
                  </c:pt>
                  <c:pt idx="392">
                    <c:v>  </c:v>
                  </c:pt>
                  <c:pt idx="393">
                    <c:v>  </c:v>
                  </c:pt>
                  <c:pt idx="394">
                    <c:v>  </c:v>
                  </c:pt>
                  <c:pt idx="395">
                    <c:v>  </c:v>
                  </c:pt>
                  <c:pt idx="396">
                    <c:v> Tatil </c:v>
                  </c:pt>
                  <c:pt idx="397">
                    <c:v>  </c:v>
                  </c:pt>
                  <c:pt idx="398">
                    <c:v>  </c:v>
                  </c:pt>
                  <c:pt idx="399">
                    <c:v>  </c:v>
                  </c:pt>
                  <c:pt idx="400">
                    <c:v>  </c:v>
                  </c:pt>
                  <c:pt idx="401">
                    <c:v>  </c:v>
                  </c:pt>
                  <c:pt idx="402">
                    <c:v>  </c:v>
                  </c:pt>
                  <c:pt idx="403">
                    <c:v>  </c:v>
                  </c:pt>
                  <c:pt idx="404">
                    <c:v>  </c:v>
                  </c:pt>
                  <c:pt idx="405">
                    <c:v>  </c:v>
                  </c:pt>
                  <c:pt idx="406">
                    <c:v>  </c:v>
                  </c:pt>
                  <c:pt idx="407">
                    <c:v>  </c:v>
                  </c:pt>
                  <c:pt idx="408">
                    <c:v>  </c:v>
                  </c:pt>
                  <c:pt idx="409">
                    <c:v>  </c:v>
                  </c:pt>
                  <c:pt idx="410">
                    <c:v>  </c:v>
                  </c:pt>
                  <c:pt idx="411">
                    <c:v>  </c:v>
                  </c:pt>
                  <c:pt idx="412">
                    <c:v>  </c:v>
                  </c:pt>
                  <c:pt idx="413">
                    <c:v>  </c:v>
                  </c:pt>
                  <c:pt idx="414">
                    <c:v>  </c:v>
                  </c:pt>
                  <c:pt idx="415">
                    <c:v>  </c:v>
                  </c:pt>
                  <c:pt idx="416">
                    <c:v>  </c:v>
                  </c:pt>
                  <c:pt idx="417">
                    <c:v>  </c:v>
                  </c:pt>
                  <c:pt idx="418">
                    <c:v>  </c:v>
                  </c:pt>
                  <c:pt idx="419">
                    <c:v> 3+1 şehir içi </c:v>
                  </c:pt>
                  <c:pt idx="420">
                    <c:v>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ED5-4693-B7CC-93334553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011344"/>
        <c:axId val="1784012304"/>
      </c:lineChart>
      <c:dateAx>
        <c:axId val="17840113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012304"/>
        <c:crosses val="autoZero"/>
        <c:auto val="1"/>
        <c:lblOffset val="100"/>
        <c:baseTimeUnit val="months"/>
      </c:dateAx>
      <c:valAx>
        <c:axId val="178401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₺-41F]* #,##0.00_-;\-[$₺-41F]* #,##0.00_-;_-[$₺-41F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01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19</xdr:row>
      <xdr:rowOff>190499</xdr:rowOff>
    </xdr:from>
    <xdr:to>
      <xdr:col>19</xdr:col>
      <xdr:colOff>314325</xdr:colOff>
      <xdr:row>46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283979-D06E-492A-A6AC-CC40F5B68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8192-CE4D-4E40-9AF0-387F22DD553A}">
  <dimension ref="A1:N1190"/>
  <sheetViews>
    <sheetView tabSelected="1" workbookViewId="0">
      <pane ySplit="1" topLeftCell="A2" activePane="bottomLeft" state="frozen"/>
      <selection pane="bottomLeft" activeCell="M12" sqref="M12"/>
    </sheetView>
  </sheetViews>
  <sheetFormatPr defaultRowHeight="15" x14ac:dyDescent="0.25"/>
  <cols>
    <col min="1" max="1" width="9.140625" style="3"/>
    <col min="2" max="2" width="10.140625" bestFit="1" customWidth="1"/>
    <col min="3" max="3" width="15.42578125" style="5" bestFit="1" customWidth="1"/>
    <col min="4" max="4" width="12.7109375" style="5" bestFit="1" customWidth="1"/>
    <col min="5" max="5" width="11.7109375" style="5" bestFit="1" customWidth="1"/>
    <col min="6" max="6" width="12.7109375" style="5" bestFit="1" customWidth="1"/>
    <col min="7" max="7" width="14.42578125" style="5" bestFit="1" customWidth="1"/>
    <col min="8" max="8" width="17.28515625" style="5" bestFit="1" customWidth="1"/>
    <col min="9" max="9" width="15.140625" style="5" bestFit="1" customWidth="1"/>
    <col min="12" max="12" width="29.42578125" bestFit="1" customWidth="1"/>
    <col min="13" max="13" width="15.42578125" bestFit="1" customWidth="1"/>
    <col min="14" max="14" width="14.85546875" bestFit="1" customWidth="1"/>
  </cols>
  <sheetData>
    <row r="1" spans="1:14" x14ac:dyDescent="0.25">
      <c r="A1" s="4" t="s">
        <v>9</v>
      </c>
      <c r="B1" s="4" t="s">
        <v>0</v>
      </c>
      <c r="C1" s="4" t="s">
        <v>10</v>
      </c>
      <c r="D1" s="4" t="s">
        <v>1</v>
      </c>
      <c r="E1" s="4" t="s">
        <v>11</v>
      </c>
      <c r="F1" s="4" t="s">
        <v>12</v>
      </c>
      <c r="G1" s="4" t="s">
        <v>25</v>
      </c>
      <c r="H1" s="4" t="s">
        <v>26</v>
      </c>
      <c r="I1" s="4" t="s">
        <v>13</v>
      </c>
    </row>
    <row r="2" spans="1:14" x14ac:dyDescent="0.25">
      <c r="A2" s="3" cm="1">
        <f t="array" ref="A2:A422">EDATE(hesapbaslangictarihi,_xlfn.SEQUENCE((emeklilikyasi-yas)*12+1,,0))</f>
        <v>45505</v>
      </c>
      <c r="B2" s="7">
        <f t="shared" ref="B2:B65" si="0">IF(A2&lt;&gt;"",yas+YEAR(A2)-YEAR(hesapbaslangictarihi),"")</f>
        <v>30</v>
      </c>
      <c r="C2" s="5">
        <f>IF($A2&lt;&gt;"",birikim,"")</f>
        <v>1000000</v>
      </c>
      <c r="D2" s="5">
        <f t="shared" ref="D2:D65" si="1">IF($A2&lt;&gt;"",maas*(1+maasartisorani)^(YEAR(A2)-YEAR(hesapbaslangictarihi)),"")</f>
        <v>55000</v>
      </c>
      <c r="E2" s="5">
        <f t="shared" ref="E2:E65" si="2">IF($A2&lt;&gt;"",D2*tasarruforani,"")</f>
        <v>16500</v>
      </c>
      <c r="F2" s="5">
        <f t="shared" ref="F2:F65" si="3">IF($A2&lt;&gt;"",C2*reelkazancorani,"")</f>
        <v>5000</v>
      </c>
      <c r="G2" s="5">
        <f>IF(A2&lt;&gt;"",IF($M$12,_xlfn.XLOOKUP(A2,Harcamalar!$D$2:$D$100,Harcamalar!$G$2:$G$100,0),0),"")</f>
        <v>20000</v>
      </c>
      <c r="H2" s="5" t="str">
        <f>IF(A2&lt;&gt;"",IF($M$12,_xlfn.XLOOKUP(A2,Harcamalar!$D$2:$D$120,Harcamalar!$H$2:$H$120,""),""),"")</f>
        <v>Tatil</v>
      </c>
      <c r="I2" s="5">
        <f>IF($A2&lt;&gt;"",C2+F2+E2-G2,"")</f>
        <v>1001500</v>
      </c>
      <c r="L2" s="4" t="s">
        <v>0</v>
      </c>
      <c r="M2">
        <v>30</v>
      </c>
    </row>
    <row r="3" spans="1:14" x14ac:dyDescent="0.25">
      <c r="A3" s="3">
        <v>45536</v>
      </c>
      <c r="B3" s="7">
        <f t="shared" si="0"/>
        <v>30</v>
      </c>
      <c r="C3" s="5">
        <f>IF($A3&lt;&gt;"",I2,"")</f>
        <v>1001500</v>
      </c>
      <c r="D3" s="5">
        <f t="shared" si="1"/>
        <v>55000</v>
      </c>
      <c r="E3" s="5">
        <f t="shared" si="2"/>
        <v>16500</v>
      </c>
      <c r="F3" s="5">
        <f t="shared" si="3"/>
        <v>5007.5</v>
      </c>
      <c r="G3" s="5">
        <f>IF(A3&lt;&gt;"",IF($M$12,_xlfn.XLOOKUP(A3,Harcamalar!$D$2:$D$100,Harcamalar!$G$2:$G$100,0),0),"")</f>
        <v>0</v>
      </c>
      <c r="H3" s="5" t="str">
        <f>IF(A3&lt;&gt;"",IF($M$12,_xlfn.XLOOKUP(A3,Harcamalar!$D$2:$D$120,Harcamalar!$H$2:$H$120,""),""),"")</f>
        <v/>
      </c>
      <c r="I3" s="5">
        <f t="shared" ref="I3:I66" si="4">IF($A3&lt;&gt;"",C3+F3+E3-G3,"")</f>
        <v>1023007.5</v>
      </c>
      <c r="L3" s="4" t="s">
        <v>1</v>
      </c>
      <c r="M3" s="5">
        <v>55000</v>
      </c>
    </row>
    <row r="4" spans="1:14" x14ac:dyDescent="0.25">
      <c r="A4" s="3">
        <v>45566</v>
      </c>
      <c r="B4" s="7">
        <f t="shared" si="0"/>
        <v>30</v>
      </c>
      <c r="C4" s="5">
        <f t="shared" ref="C4:C67" si="5">IF($A4&lt;&gt;"",I3,"")</f>
        <v>1023007.5</v>
      </c>
      <c r="D4" s="5">
        <f t="shared" si="1"/>
        <v>55000</v>
      </c>
      <c r="E4" s="5">
        <f t="shared" si="2"/>
        <v>16500</v>
      </c>
      <c r="F4" s="5">
        <f t="shared" si="3"/>
        <v>5115.0375000000004</v>
      </c>
      <c r="G4" s="5">
        <f>IF(A4&lt;&gt;"",IF($M$12,_xlfn.XLOOKUP(A4,Harcamalar!$D$2:$D$100,Harcamalar!$G$2:$G$100,0),0),"")</f>
        <v>0</v>
      </c>
      <c r="H4" s="5" t="str">
        <f>IF(A4&lt;&gt;"",IF($M$12,_xlfn.XLOOKUP(A4,Harcamalar!$D$2:$D$120,Harcamalar!$H$2:$H$120,""),""),"")</f>
        <v/>
      </c>
      <c r="I4" s="5">
        <f t="shared" si="4"/>
        <v>1044622.5375</v>
      </c>
      <c r="L4" s="4" t="s">
        <v>2</v>
      </c>
      <c r="M4" s="5">
        <v>1000000</v>
      </c>
    </row>
    <row r="5" spans="1:14" x14ac:dyDescent="0.25">
      <c r="A5" s="3">
        <v>45597</v>
      </c>
      <c r="B5" s="7">
        <f t="shared" si="0"/>
        <v>30</v>
      </c>
      <c r="C5" s="5">
        <f t="shared" si="5"/>
        <v>1044622.5375</v>
      </c>
      <c r="D5" s="5">
        <f t="shared" si="1"/>
        <v>55000</v>
      </c>
      <c r="E5" s="5">
        <f t="shared" si="2"/>
        <v>16500</v>
      </c>
      <c r="F5" s="5">
        <f t="shared" si="3"/>
        <v>5223.1126875</v>
      </c>
      <c r="G5" s="5">
        <f>IF(A5&lt;&gt;"",IF($M$12,_xlfn.XLOOKUP(A5,Harcamalar!$D$2:$D$100,Harcamalar!$G$2:$G$100,0),0),"")</f>
        <v>0</v>
      </c>
      <c r="H5" s="5" t="str">
        <f>IF(A5&lt;&gt;"",IF($M$12,_xlfn.XLOOKUP(A5,Harcamalar!$D$2:$D$120,Harcamalar!$H$2:$H$120,""),""),"")</f>
        <v/>
      </c>
      <c r="I5" s="5">
        <f t="shared" si="4"/>
        <v>1066345.6501875001</v>
      </c>
      <c r="L5" s="4" t="s">
        <v>3</v>
      </c>
      <c r="M5" s="1">
        <v>0.3</v>
      </c>
    </row>
    <row r="6" spans="1:14" x14ac:dyDescent="0.25">
      <c r="A6" s="3">
        <v>45627</v>
      </c>
      <c r="B6" s="7">
        <f t="shared" si="0"/>
        <v>30</v>
      </c>
      <c r="C6" s="5">
        <f t="shared" si="5"/>
        <v>1066345.6501875001</v>
      </c>
      <c r="D6" s="5">
        <f t="shared" si="1"/>
        <v>55000</v>
      </c>
      <c r="E6" s="5">
        <f t="shared" si="2"/>
        <v>16500</v>
      </c>
      <c r="F6" s="5">
        <f t="shared" si="3"/>
        <v>5331.7282509375</v>
      </c>
      <c r="G6" s="5">
        <f>IF(A6&lt;&gt;"",IF($M$12,_xlfn.XLOOKUP(A6,Harcamalar!$D$2:$D$100,Harcamalar!$G$2:$G$100,0),0),"")</f>
        <v>10000</v>
      </c>
      <c r="H6" s="5" t="str">
        <f>IF(A6&lt;&gt;"",IF($M$12,_xlfn.XLOOKUP(A6,Harcamalar!$D$2:$D$120,Harcamalar!$H$2:$H$120,""),""),"")</f>
        <v>Telefon</v>
      </c>
      <c r="I6" s="5">
        <f t="shared" si="4"/>
        <v>1078177.3784384376</v>
      </c>
      <c r="L6" s="4" t="s">
        <v>15</v>
      </c>
      <c r="M6" s="2">
        <v>5.0000000000000001E-3</v>
      </c>
    </row>
    <row r="7" spans="1:14" x14ac:dyDescent="0.25">
      <c r="A7" s="3">
        <v>45658</v>
      </c>
      <c r="B7" s="7">
        <f t="shared" si="0"/>
        <v>31</v>
      </c>
      <c r="C7" s="5">
        <f t="shared" si="5"/>
        <v>1078177.3784384376</v>
      </c>
      <c r="D7" s="5">
        <f t="shared" si="1"/>
        <v>56100</v>
      </c>
      <c r="E7" s="5">
        <f t="shared" si="2"/>
        <v>16830</v>
      </c>
      <c r="F7" s="5">
        <f t="shared" si="3"/>
        <v>5390.8868921921885</v>
      </c>
      <c r="G7" s="5">
        <f>IF(A7&lt;&gt;"",IF($M$12,_xlfn.XLOOKUP(A7,Harcamalar!$D$2:$D$100,Harcamalar!$G$2:$G$100,0),0),"")</f>
        <v>0</v>
      </c>
      <c r="H7" s="5" t="str">
        <f>IF(A7&lt;&gt;"",IF($M$12,_xlfn.XLOOKUP(A7,Harcamalar!$D$2:$D$120,Harcamalar!$H$2:$H$120,""),""),"")</f>
        <v/>
      </c>
      <c r="I7" s="5">
        <f t="shared" si="4"/>
        <v>1100398.2653306299</v>
      </c>
      <c r="L7" s="4" t="s">
        <v>4</v>
      </c>
      <c r="M7" s="1">
        <v>0.02</v>
      </c>
    </row>
    <row r="8" spans="1:14" x14ac:dyDescent="0.25">
      <c r="A8" s="3">
        <v>45689</v>
      </c>
      <c r="B8" s="7">
        <f t="shared" si="0"/>
        <v>31</v>
      </c>
      <c r="C8" s="5">
        <f t="shared" si="5"/>
        <v>1100398.2653306299</v>
      </c>
      <c r="D8" s="5">
        <f t="shared" si="1"/>
        <v>56100</v>
      </c>
      <c r="E8" s="5">
        <f t="shared" si="2"/>
        <v>16830</v>
      </c>
      <c r="F8" s="5">
        <f t="shared" si="3"/>
        <v>5501.9913266531494</v>
      </c>
      <c r="G8" s="5">
        <f>IF(A8&lt;&gt;"",IF($M$12,_xlfn.XLOOKUP(A8,Harcamalar!$D$2:$D$100,Harcamalar!$G$2:$G$100,0),0),"")</f>
        <v>0</v>
      </c>
      <c r="H8" s="5" t="str">
        <f>IF(A8&lt;&gt;"",IF($M$12,_xlfn.XLOOKUP(A8,Harcamalar!$D$2:$D$120,Harcamalar!$H$2:$H$120,""),""),"")</f>
        <v/>
      </c>
      <c r="I8" s="5">
        <f t="shared" si="4"/>
        <v>1122730.2566572831</v>
      </c>
      <c r="L8" s="4" t="s">
        <v>5</v>
      </c>
      <c r="M8">
        <v>65</v>
      </c>
    </row>
    <row r="9" spans="1:14" x14ac:dyDescent="0.25">
      <c r="A9" s="3">
        <v>45717</v>
      </c>
      <c r="B9" s="7">
        <f t="shared" si="0"/>
        <v>31</v>
      </c>
      <c r="C9" s="5">
        <f t="shared" si="5"/>
        <v>1122730.2566572831</v>
      </c>
      <c r="D9" s="5">
        <f t="shared" si="1"/>
        <v>56100</v>
      </c>
      <c r="E9" s="5">
        <f t="shared" si="2"/>
        <v>16830</v>
      </c>
      <c r="F9" s="5">
        <f t="shared" si="3"/>
        <v>5613.6512832864155</v>
      </c>
      <c r="G9" s="5">
        <f>IF(A9&lt;&gt;"",IF($M$12,_xlfn.XLOOKUP(A9,Harcamalar!$D$2:$D$100,Harcamalar!$G$2:$G$100,0),0),"")</f>
        <v>0</v>
      </c>
      <c r="H9" s="5" t="str">
        <f>IF(A9&lt;&gt;"",IF($M$12,_xlfn.XLOOKUP(A9,Harcamalar!$D$2:$D$120,Harcamalar!$H$2:$H$120,""),""),"")</f>
        <v/>
      </c>
      <c r="I9" s="5">
        <f t="shared" si="4"/>
        <v>1145173.9079405696</v>
      </c>
      <c r="L9" s="4" t="s">
        <v>6</v>
      </c>
      <c r="M9" s="3">
        <v>45505</v>
      </c>
    </row>
    <row r="10" spans="1:14" x14ac:dyDescent="0.25">
      <c r="A10" s="3">
        <v>45748</v>
      </c>
      <c r="B10" s="7">
        <f t="shared" si="0"/>
        <v>31</v>
      </c>
      <c r="C10" s="5">
        <f t="shared" si="5"/>
        <v>1145173.9079405696</v>
      </c>
      <c r="D10" s="5">
        <f t="shared" si="1"/>
        <v>56100</v>
      </c>
      <c r="E10" s="5">
        <f t="shared" si="2"/>
        <v>16830</v>
      </c>
      <c r="F10" s="5">
        <f t="shared" si="3"/>
        <v>5725.8695397028478</v>
      </c>
      <c r="G10" s="5">
        <f>IF(A10&lt;&gt;"",IF($M$12,_xlfn.XLOOKUP(A10,Harcamalar!$D$2:$D$100,Harcamalar!$G$2:$G$100,0),0),"")</f>
        <v>0</v>
      </c>
      <c r="H10" s="5" t="str">
        <f>IF(A10&lt;&gt;"",IF($M$12,_xlfn.XLOOKUP(A10,Harcamalar!$D$2:$D$120,Harcamalar!$H$2:$H$120,""),""),"")</f>
        <v/>
      </c>
      <c r="I10" s="5">
        <f t="shared" si="4"/>
        <v>1167729.7774802723</v>
      </c>
      <c r="L10" s="4" t="s">
        <v>7</v>
      </c>
      <c r="M10" s="3">
        <f>EDATE(M9,(M8-M2)*12)</f>
        <v>58288</v>
      </c>
    </row>
    <row r="11" spans="1:14" x14ac:dyDescent="0.25">
      <c r="A11" s="3">
        <v>45778</v>
      </c>
      <c r="B11" s="7">
        <f t="shared" si="0"/>
        <v>31</v>
      </c>
      <c r="C11" s="5">
        <f t="shared" si="5"/>
        <v>1167729.7774802723</v>
      </c>
      <c r="D11" s="5">
        <f t="shared" si="1"/>
        <v>56100</v>
      </c>
      <c r="E11" s="5">
        <f t="shared" si="2"/>
        <v>16830</v>
      </c>
      <c r="F11" s="5">
        <f t="shared" si="3"/>
        <v>5838.6488874013621</v>
      </c>
      <c r="G11" s="5">
        <f>IF(A11&lt;&gt;"",IF($M$12,_xlfn.XLOOKUP(A11,Harcamalar!$D$2:$D$100,Harcamalar!$G$2:$G$100,0),0),"")</f>
        <v>0</v>
      </c>
      <c r="H11" s="5" t="str">
        <f>IF(A11&lt;&gt;"",IF($M$12,_xlfn.XLOOKUP(A11,Harcamalar!$D$2:$D$120,Harcamalar!$H$2:$H$120,""),""),"")</f>
        <v/>
      </c>
      <c r="I11" s="5">
        <f t="shared" si="4"/>
        <v>1190398.4263676738</v>
      </c>
      <c r="L11" s="4" t="s">
        <v>8</v>
      </c>
      <c r="M11" s="3">
        <v>47604</v>
      </c>
    </row>
    <row r="12" spans="1:14" x14ac:dyDescent="0.25">
      <c r="A12" s="3">
        <v>45809</v>
      </c>
      <c r="B12" s="7">
        <f t="shared" si="0"/>
        <v>31</v>
      </c>
      <c r="C12" s="5">
        <f t="shared" si="5"/>
        <v>1190398.4263676738</v>
      </c>
      <c r="D12" s="5">
        <f t="shared" si="1"/>
        <v>56100</v>
      </c>
      <c r="E12" s="5">
        <f t="shared" si="2"/>
        <v>16830</v>
      </c>
      <c r="F12" s="5">
        <f t="shared" si="3"/>
        <v>5951.9921318383695</v>
      </c>
      <c r="G12" s="5">
        <f>IF(A12&lt;&gt;"",IF($M$12,_xlfn.XLOOKUP(A12,Harcamalar!$D$2:$D$100,Harcamalar!$G$2:$G$100,0),0),"")</f>
        <v>0</v>
      </c>
      <c r="H12" s="5" t="str">
        <f>IF(A12&lt;&gt;"",IF($M$12,_xlfn.XLOOKUP(A12,Harcamalar!$D$2:$D$120,Harcamalar!$H$2:$H$120,""),""),"")</f>
        <v/>
      </c>
      <c r="I12" s="5">
        <f t="shared" si="4"/>
        <v>1213180.4184995121</v>
      </c>
      <c r="L12" s="4" t="s">
        <v>30</v>
      </c>
      <c r="M12" s="9" t="b">
        <v>1</v>
      </c>
    </row>
    <row r="13" spans="1:14" x14ac:dyDescent="0.25">
      <c r="A13" s="3">
        <v>45839</v>
      </c>
      <c r="B13" s="7">
        <f t="shared" si="0"/>
        <v>31</v>
      </c>
      <c r="C13" s="5">
        <f t="shared" si="5"/>
        <v>1213180.4184995121</v>
      </c>
      <c r="D13" s="5">
        <f t="shared" si="1"/>
        <v>56100</v>
      </c>
      <c r="E13" s="5">
        <f t="shared" si="2"/>
        <v>16830</v>
      </c>
      <c r="F13" s="5">
        <f t="shared" si="3"/>
        <v>6065.9020924975612</v>
      </c>
      <c r="G13" s="5">
        <f>IF(A13&lt;&gt;"",IF($M$12,_xlfn.XLOOKUP(A13,Harcamalar!$D$2:$D$100,Harcamalar!$G$2:$G$100,0),0),"")</f>
        <v>0</v>
      </c>
      <c r="H13" s="5" t="str">
        <f>IF(A13&lt;&gt;"",IF($M$12,_xlfn.XLOOKUP(A13,Harcamalar!$D$2:$D$120,Harcamalar!$H$2:$H$120,""),""),"")</f>
        <v/>
      </c>
      <c r="I13" s="5">
        <f t="shared" si="4"/>
        <v>1236076.3205920097</v>
      </c>
      <c r="L13" s="4"/>
    </row>
    <row r="14" spans="1:14" x14ac:dyDescent="0.25">
      <c r="A14" s="3">
        <v>45870</v>
      </c>
      <c r="B14" s="7">
        <f t="shared" si="0"/>
        <v>31</v>
      </c>
      <c r="C14" s="5">
        <f t="shared" si="5"/>
        <v>1236076.3205920097</v>
      </c>
      <c r="D14" s="5">
        <f t="shared" si="1"/>
        <v>56100</v>
      </c>
      <c r="E14" s="5">
        <f t="shared" si="2"/>
        <v>16830</v>
      </c>
      <c r="F14" s="5">
        <f t="shared" si="3"/>
        <v>6180.3816029600484</v>
      </c>
      <c r="G14" s="5">
        <f>IF(A14&lt;&gt;"",IF($M$12,_xlfn.XLOOKUP(A14,Harcamalar!$D$2:$D$100,Harcamalar!$G$2:$G$100,0),0),"")</f>
        <v>0</v>
      </c>
      <c r="H14" s="5" t="str">
        <f>IF(A14&lt;&gt;"",IF($M$12,_xlfn.XLOOKUP(A14,Harcamalar!$D$2:$D$120,Harcamalar!$H$2:$H$120,""),""),"")</f>
        <v/>
      </c>
      <c r="I14" s="5">
        <f t="shared" si="4"/>
        <v>1259086.7021949696</v>
      </c>
      <c r="L14" s="4" t="s">
        <v>14</v>
      </c>
      <c r="M14" s="5">
        <f>_xlfn.XLOOKUP(emekliliktarihi,A2:A4230,I2:I4230)</f>
        <v>7968021.2335904874</v>
      </c>
      <c r="N14" s="6">
        <f>M14/33.5</f>
        <v>237851.38010717873</v>
      </c>
    </row>
    <row r="15" spans="1:14" x14ac:dyDescent="0.25">
      <c r="A15" s="3">
        <v>45901</v>
      </c>
      <c r="B15" s="7">
        <f t="shared" si="0"/>
        <v>31</v>
      </c>
      <c r="C15" s="5">
        <f t="shared" si="5"/>
        <v>1259086.7021949696</v>
      </c>
      <c r="D15" s="5">
        <f t="shared" si="1"/>
        <v>56100</v>
      </c>
      <c r="E15" s="5">
        <f t="shared" si="2"/>
        <v>16830</v>
      </c>
      <c r="F15" s="5">
        <f t="shared" si="3"/>
        <v>6295.4335109748481</v>
      </c>
      <c r="G15" s="5">
        <f>IF(A15&lt;&gt;"",IF($M$12,_xlfn.XLOOKUP(A15,Harcamalar!$D$2:$D$100,Harcamalar!$G$2:$G$100,0),0),"")</f>
        <v>0</v>
      </c>
      <c r="H15" s="5" t="str">
        <f>IF(A15&lt;&gt;"",IF($M$12,_xlfn.XLOOKUP(A15,Harcamalar!$D$2:$D$120,Harcamalar!$H$2:$H$120,""),""),"")</f>
        <v/>
      </c>
      <c r="I15" s="5">
        <f t="shared" si="4"/>
        <v>1282212.1357059444</v>
      </c>
      <c r="L15" s="4" t="s">
        <v>16</v>
      </c>
      <c r="M15" s="5">
        <v>38598326.768316045</v>
      </c>
      <c r="N15" s="6">
        <f>M15/33.5</f>
        <v>1152188.8587557029</v>
      </c>
    </row>
    <row r="16" spans="1:14" x14ac:dyDescent="0.25">
      <c r="A16" s="3">
        <v>45931</v>
      </c>
      <c r="B16" s="7">
        <f t="shared" si="0"/>
        <v>31</v>
      </c>
      <c r="C16" s="5">
        <f t="shared" si="5"/>
        <v>1282212.1357059444</v>
      </c>
      <c r="D16" s="5">
        <f t="shared" si="1"/>
        <v>56100</v>
      </c>
      <c r="E16" s="5">
        <f t="shared" si="2"/>
        <v>16830</v>
      </c>
      <c r="F16" s="5">
        <f t="shared" si="3"/>
        <v>6411.0606785297223</v>
      </c>
      <c r="G16" s="5">
        <f>IF(A16&lt;&gt;"",IF($M$12,_xlfn.XLOOKUP(A16,Harcamalar!$D$2:$D$100,Harcamalar!$G$2:$G$100,0),0),"")</f>
        <v>0</v>
      </c>
      <c r="H16" s="5" t="str">
        <f>IF(A16&lt;&gt;"",IF($M$12,_xlfn.XLOOKUP(A16,Harcamalar!$D$2:$D$120,Harcamalar!$H$2:$H$120,""),""),"")</f>
        <v/>
      </c>
      <c r="I16" s="5">
        <f t="shared" si="4"/>
        <v>1305453.1963844742</v>
      </c>
      <c r="L16" s="4"/>
    </row>
    <row r="17" spans="1:14" x14ac:dyDescent="0.25">
      <c r="A17" s="3">
        <v>45962</v>
      </c>
      <c r="B17" s="7">
        <f t="shared" si="0"/>
        <v>31</v>
      </c>
      <c r="C17" s="5">
        <f t="shared" si="5"/>
        <v>1305453.1963844742</v>
      </c>
      <c r="D17" s="5">
        <f t="shared" si="1"/>
        <v>56100</v>
      </c>
      <c r="E17" s="5">
        <f t="shared" si="2"/>
        <v>16830</v>
      </c>
      <c r="F17" s="5">
        <f t="shared" si="3"/>
        <v>6527.2659819223709</v>
      </c>
      <c r="G17" s="5">
        <f>IF(A17&lt;&gt;"",IF($M$12,_xlfn.XLOOKUP(A17,Harcamalar!$D$2:$D$100,Harcamalar!$G$2:$G$100,0),0),"")</f>
        <v>0</v>
      </c>
      <c r="H17" s="5" t="str">
        <f>IF(A17&lt;&gt;"",IF($M$12,_xlfn.XLOOKUP(A17,Harcamalar!$D$2:$D$120,Harcamalar!$H$2:$H$120,""),""),"")</f>
        <v/>
      </c>
      <c r="I17" s="5">
        <f t="shared" si="4"/>
        <v>1328810.4623663966</v>
      </c>
      <c r="L17" s="4" t="s">
        <v>17</v>
      </c>
      <c r="M17" s="8">
        <f>M15-M14</f>
        <v>30630305.534725558</v>
      </c>
      <c r="N17" s="6">
        <f>M17/33.5</f>
        <v>914337.47864852415</v>
      </c>
    </row>
    <row r="18" spans="1:14" x14ac:dyDescent="0.25">
      <c r="A18" s="3">
        <v>45992</v>
      </c>
      <c r="B18" s="7">
        <f t="shared" si="0"/>
        <v>31</v>
      </c>
      <c r="C18" s="5">
        <f t="shared" si="5"/>
        <v>1328810.4623663966</v>
      </c>
      <c r="D18" s="5">
        <f t="shared" si="1"/>
        <v>56100</v>
      </c>
      <c r="E18" s="5">
        <f t="shared" si="2"/>
        <v>16830</v>
      </c>
      <c r="F18" s="5">
        <f t="shared" si="3"/>
        <v>6644.0523118319834</v>
      </c>
      <c r="G18" s="5">
        <f>IF(A18&lt;&gt;"",IF($M$12,_xlfn.XLOOKUP(A18,Harcamalar!$D$2:$D$100,Harcamalar!$G$2:$G$100,0),0),"")</f>
        <v>0</v>
      </c>
      <c r="H18" s="5" t="str">
        <f>IF(A18&lt;&gt;"",IF($M$12,_xlfn.XLOOKUP(A18,Harcamalar!$D$2:$D$120,Harcamalar!$H$2:$H$120,""),""),"")</f>
        <v/>
      </c>
      <c r="I18" s="5">
        <f t="shared" si="4"/>
        <v>1352284.5146782286</v>
      </c>
      <c r="L18" s="4" t="s">
        <v>42</v>
      </c>
      <c r="M18" s="5">
        <f>SUM(Harcamalar!G2:G151)</f>
        <v>9780000</v>
      </c>
    </row>
    <row r="19" spans="1:14" x14ac:dyDescent="0.25">
      <c r="A19" s="3">
        <v>46023</v>
      </c>
      <c r="B19" s="7">
        <f t="shared" si="0"/>
        <v>32</v>
      </c>
      <c r="C19" s="5">
        <f t="shared" si="5"/>
        <v>1352284.5146782286</v>
      </c>
      <c r="D19" s="5">
        <f t="shared" si="1"/>
        <v>57222</v>
      </c>
      <c r="E19" s="5">
        <f t="shared" si="2"/>
        <v>17166.599999999999</v>
      </c>
      <c r="F19" s="5">
        <f t="shared" si="3"/>
        <v>6761.4225733911435</v>
      </c>
      <c r="G19" s="5">
        <f>IF(A19&lt;&gt;"",IF($M$12,_xlfn.XLOOKUP(A19,Harcamalar!$D$2:$D$100,Harcamalar!$G$2:$G$100,0),0),"")</f>
        <v>0</v>
      </c>
      <c r="H19" s="5" t="str">
        <f>IF(A19&lt;&gt;"",IF($M$12,_xlfn.XLOOKUP(A19,Harcamalar!$D$2:$D$120,Harcamalar!$H$2:$H$120,""),""),"")</f>
        <v/>
      </c>
      <c r="I19" s="5">
        <f t="shared" si="4"/>
        <v>1376212.5372516199</v>
      </c>
    </row>
    <row r="20" spans="1:14" x14ac:dyDescent="0.25">
      <c r="A20" s="3">
        <v>46054</v>
      </c>
      <c r="B20" s="7">
        <f t="shared" si="0"/>
        <v>32</v>
      </c>
      <c r="C20" s="5">
        <f t="shared" si="5"/>
        <v>1376212.5372516199</v>
      </c>
      <c r="D20" s="5">
        <f t="shared" si="1"/>
        <v>57222</v>
      </c>
      <c r="E20" s="5">
        <f t="shared" si="2"/>
        <v>17166.599999999999</v>
      </c>
      <c r="F20" s="5">
        <f t="shared" si="3"/>
        <v>6881.0626862580993</v>
      </c>
      <c r="G20" s="5">
        <f>IF(A20&lt;&gt;"",IF($M$12,_xlfn.XLOOKUP(A20,Harcamalar!$D$2:$D$100,Harcamalar!$G$2:$G$100,0),0),"")</f>
        <v>0</v>
      </c>
      <c r="H20" s="5" t="str">
        <f>IF(A20&lt;&gt;"",IF($M$12,_xlfn.XLOOKUP(A20,Harcamalar!$D$2:$D$120,Harcamalar!$H$2:$H$120,""),""),"")</f>
        <v/>
      </c>
      <c r="I20" s="5">
        <f t="shared" si="4"/>
        <v>1400260.1999378779</v>
      </c>
    </row>
    <row r="21" spans="1:14" x14ac:dyDescent="0.25">
      <c r="A21" s="3">
        <v>46082</v>
      </c>
      <c r="B21" s="7">
        <f t="shared" si="0"/>
        <v>32</v>
      </c>
      <c r="C21" s="5">
        <f t="shared" si="5"/>
        <v>1400260.1999378779</v>
      </c>
      <c r="D21" s="5">
        <f t="shared" si="1"/>
        <v>57222</v>
      </c>
      <c r="E21" s="5">
        <f t="shared" si="2"/>
        <v>17166.599999999999</v>
      </c>
      <c r="F21" s="5">
        <f t="shared" si="3"/>
        <v>7001.3009996893898</v>
      </c>
      <c r="G21" s="5">
        <f>IF(A21&lt;&gt;"",IF($M$12,_xlfn.XLOOKUP(A21,Harcamalar!$D$2:$D$100,Harcamalar!$G$2:$G$100,0),0),"")</f>
        <v>0</v>
      </c>
      <c r="H21" s="5" t="str">
        <f>IF(A21&lt;&gt;"",IF($M$12,_xlfn.XLOOKUP(A21,Harcamalar!$D$2:$D$120,Harcamalar!$H$2:$H$120,""),""),"")</f>
        <v/>
      </c>
      <c r="I21" s="5">
        <f t="shared" si="4"/>
        <v>1424428.1009375674</v>
      </c>
    </row>
    <row r="22" spans="1:14" x14ac:dyDescent="0.25">
      <c r="A22" s="3">
        <v>46113</v>
      </c>
      <c r="B22" s="7">
        <f t="shared" si="0"/>
        <v>32</v>
      </c>
      <c r="C22" s="5">
        <f t="shared" si="5"/>
        <v>1424428.1009375674</v>
      </c>
      <c r="D22" s="5">
        <f t="shared" si="1"/>
        <v>57222</v>
      </c>
      <c r="E22" s="5">
        <f t="shared" si="2"/>
        <v>17166.599999999999</v>
      </c>
      <c r="F22" s="5">
        <f t="shared" si="3"/>
        <v>7122.1405046878372</v>
      </c>
      <c r="G22" s="5">
        <f>IF(A22&lt;&gt;"",IF($M$12,_xlfn.XLOOKUP(A22,Harcamalar!$D$2:$D$100,Harcamalar!$G$2:$G$100,0),0),"")</f>
        <v>0</v>
      </c>
      <c r="H22" s="5" t="str">
        <f>IF(A22&lt;&gt;"",IF($M$12,_xlfn.XLOOKUP(A22,Harcamalar!$D$2:$D$120,Harcamalar!$H$2:$H$120,""),""),"")</f>
        <v/>
      </c>
      <c r="I22" s="5">
        <f t="shared" si="4"/>
        <v>1448716.8414422553</v>
      </c>
    </row>
    <row r="23" spans="1:14" x14ac:dyDescent="0.25">
      <c r="A23" s="3">
        <v>46143</v>
      </c>
      <c r="B23" s="7">
        <f t="shared" si="0"/>
        <v>32</v>
      </c>
      <c r="C23" s="5">
        <f t="shared" si="5"/>
        <v>1448716.8414422553</v>
      </c>
      <c r="D23" s="5">
        <f t="shared" si="1"/>
        <v>57222</v>
      </c>
      <c r="E23" s="5">
        <f t="shared" si="2"/>
        <v>17166.599999999999</v>
      </c>
      <c r="F23" s="5">
        <f t="shared" si="3"/>
        <v>7243.5842072112764</v>
      </c>
      <c r="G23" s="5">
        <f>IF(A23&lt;&gt;"",IF($M$12,_xlfn.XLOOKUP(A23,Harcamalar!$D$2:$D$100,Harcamalar!$G$2:$G$100,0),0),"")</f>
        <v>0</v>
      </c>
      <c r="H23" s="5" t="str">
        <f>IF(A23&lt;&gt;"",IF($M$12,_xlfn.XLOOKUP(A23,Harcamalar!$D$2:$D$120,Harcamalar!$H$2:$H$120,""),""),"")</f>
        <v/>
      </c>
      <c r="I23" s="5">
        <f t="shared" si="4"/>
        <v>1473127.0256494668</v>
      </c>
    </row>
    <row r="24" spans="1:14" x14ac:dyDescent="0.25">
      <c r="A24" s="3">
        <v>46174</v>
      </c>
      <c r="B24" s="7">
        <f t="shared" si="0"/>
        <v>32</v>
      </c>
      <c r="C24" s="5">
        <f t="shared" si="5"/>
        <v>1473127.0256494668</v>
      </c>
      <c r="D24" s="5">
        <f t="shared" si="1"/>
        <v>57222</v>
      </c>
      <c r="E24" s="5">
        <f t="shared" si="2"/>
        <v>17166.599999999999</v>
      </c>
      <c r="F24" s="5">
        <f t="shared" si="3"/>
        <v>7365.6351282473343</v>
      </c>
      <c r="G24" s="5">
        <f>IF(A24&lt;&gt;"",IF($M$12,_xlfn.XLOOKUP(A24,Harcamalar!$D$2:$D$100,Harcamalar!$G$2:$G$100,0),0),"")</f>
        <v>0</v>
      </c>
      <c r="H24" s="5" t="str">
        <f>IF(A24&lt;&gt;"",IF($M$12,_xlfn.XLOOKUP(A24,Harcamalar!$D$2:$D$120,Harcamalar!$H$2:$H$120,""),""),"")</f>
        <v/>
      </c>
      <c r="I24" s="5">
        <f t="shared" si="4"/>
        <v>1497659.2607777142</v>
      </c>
    </row>
    <row r="25" spans="1:14" x14ac:dyDescent="0.25">
      <c r="A25" s="3">
        <v>46204</v>
      </c>
      <c r="B25" s="7">
        <f t="shared" si="0"/>
        <v>32</v>
      </c>
      <c r="C25" s="5">
        <f t="shared" si="5"/>
        <v>1497659.2607777142</v>
      </c>
      <c r="D25" s="5">
        <f t="shared" si="1"/>
        <v>57222</v>
      </c>
      <c r="E25" s="5">
        <f t="shared" si="2"/>
        <v>17166.599999999999</v>
      </c>
      <c r="F25" s="5">
        <f t="shared" si="3"/>
        <v>7488.2963038885709</v>
      </c>
      <c r="G25" s="5">
        <f>IF(A25&lt;&gt;"",IF($M$12,_xlfn.XLOOKUP(A25,Harcamalar!$D$2:$D$100,Harcamalar!$G$2:$G$100,0),0),"")</f>
        <v>0</v>
      </c>
      <c r="H25" s="5" t="str">
        <f>IF(A25&lt;&gt;"",IF($M$12,_xlfn.XLOOKUP(A25,Harcamalar!$D$2:$D$120,Harcamalar!$H$2:$H$120,""),""),"")</f>
        <v/>
      </c>
      <c r="I25" s="5">
        <f t="shared" si="4"/>
        <v>1522314.1570816028</v>
      </c>
    </row>
    <row r="26" spans="1:14" x14ac:dyDescent="0.25">
      <c r="A26" s="3">
        <v>46235</v>
      </c>
      <c r="B26" s="7">
        <f t="shared" si="0"/>
        <v>32</v>
      </c>
      <c r="C26" s="5">
        <f t="shared" si="5"/>
        <v>1522314.1570816028</v>
      </c>
      <c r="D26" s="5">
        <f t="shared" si="1"/>
        <v>57222</v>
      </c>
      <c r="E26" s="5">
        <f t="shared" si="2"/>
        <v>17166.599999999999</v>
      </c>
      <c r="F26" s="5">
        <f t="shared" si="3"/>
        <v>7611.5707854080147</v>
      </c>
      <c r="G26" s="5">
        <f>IF(A26&lt;&gt;"",IF($M$12,_xlfn.XLOOKUP(A26,Harcamalar!$D$2:$D$100,Harcamalar!$G$2:$G$100,0),0),"")</f>
        <v>0</v>
      </c>
      <c r="H26" s="5" t="str">
        <f>IF(A26&lt;&gt;"",IF($M$12,_xlfn.XLOOKUP(A26,Harcamalar!$D$2:$D$120,Harcamalar!$H$2:$H$120,""),""),"")</f>
        <v/>
      </c>
      <c r="I26" s="5">
        <f t="shared" si="4"/>
        <v>1547092.3278670108</v>
      </c>
    </row>
    <row r="27" spans="1:14" x14ac:dyDescent="0.25">
      <c r="A27" s="3">
        <v>46266</v>
      </c>
      <c r="B27" s="7">
        <f t="shared" si="0"/>
        <v>32</v>
      </c>
      <c r="C27" s="5">
        <f t="shared" si="5"/>
        <v>1547092.3278670108</v>
      </c>
      <c r="D27" s="5">
        <f t="shared" si="1"/>
        <v>57222</v>
      </c>
      <c r="E27" s="5">
        <f t="shared" si="2"/>
        <v>17166.599999999999</v>
      </c>
      <c r="F27" s="5">
        <f t="shared" si="3"/>
        <v>7735.4616393350543</v>
      </c>
      <c r="G27" s="5">
        <f>IF(A27&lt;&gt;"",IF($M$12,_xlfn.XLOOKUP(A27,Harcamalar!$D$2:$D$100,Harcamalar!$G$2:$G$100,0),0),"")</f>
        <v>0</v>
      </c>
      <c r="H27" s="5" t="str">
        <f>IF(A27&lt;&gt;"",IF($M$12,_xlfn.XLOOKUP(A27,Harcamalar!$D$2:$D$120,Harcamalar!$H$2:$H$120,""),""),"")</f>
        <v/>
      </c>
      <c r="I27" s="5">
        <f t="shared" si="4"/>
        <v>1571994.3895063461</v>
      </c>
    </row>
    <row r="28" spans="1:14" x14ac:dyDescent="0.25">
      <c r="A28" s="3">
        <v>46296</v>
      </c>
      <c r="B28" s="7">
        <f t="shared" si="0"/>
        <v>32</v>
      </c>
      <c r="C28" s="5">
        <f t="shared" si="5"/>
        <v>1571994.3895063461</v>
      </c>
      <c r="D28" s="5">
        <f t="shared" si="1"/>
        <v>57222</v>
      </c>
      <c r="E28" s="5">
        <f t="shared" si="2"/>
        <v>17166.599999999999</v>
      </c>
      <c r="F28" s="5">
        <f t="shared" si="3"/>
        <v>7859.9719475317306</v>
      </c>
      <c r="G28" s="5">
        <f>IF(A28&lt;&gt;"",IF($M$12,_xlfn.XLOOKUP(A28,Harcamalar!$D$2:$D$100,Harcamalar!$G$2:$G$100,0),0),"")</f>
        <v>0</v>
      </c>
      <c r="H28" s="5" t="str">
        <f>IF(A28&lt;&gt;"",IF($M$12,_xlfn.XLOOKUP(A28,Harcamalar!$D$2:$D$120,Harcamalar!$H$2:$H$120,""),""),"")</f>
        <v/>
      </c>
      <c r="I28" s="5">
        <f t="shared" si="4"/>
        <v>1597020.9614538779</v>
      </c>
    </row>
    <row r="29" spans="1:14" x14ac:dyDescent="0.25">
      <c r="A29" s="3">
        <v>46327</v>
      </c>
      <c r="B29" s="7">
        <f t="shared" si="0"/>
        <v>32</v>
      </c>
      <c r="C29" s="5">
        <f t="shared" si="5"/>
        <v>1597020.9614538779</v>
      </c>
      <c r="D29" s="5">
        <f t="shared" si="1"/>
        <v>57222</v>
      </c>
      <c r="E29" s="5">
        <f t="shared" si="2"/>
        <v>17166.599999999999</v>
      </c>
      <c r="F29" s="5">
        <f t="shared" si="3"/>
        <v>7985.1048072693893</v>
      </c>
      <c r="G29" s="5">
        <f>IF(A29&lt;&gt;"",IF($M$12,_xlfn.XLOOKUP(A29,Harcamalar!$D$2:$D$100,Harcamalar!$G$2:$G$100,0),0),"")</f>
        <v>0</v>
      </c>
      <c r="H29" s="5" t="str">
        <f>IF(A29&lt;&gt;"",IF($M$12,_xlfn.XLOOKUP(A29,Harcamalar!$D$2:$D$120,Harcamalar!$H$2:$H$120,""),""),"")</f>
        <v/>
      </c>
      <c r="I29" s="5">
        <f t="shared" si="4"/>
        <v>1622172.6662611472</v>
      </c>
    </row>
    <row r="30" spans="1:14" x14ac:dyDescent="0.25">
      <c r="A30" s="3">
        <v>46357</v>
      </c>
      <c r="B30" s="7">
        <f t="shared" si="0"/>
        <v>32</v>
      </c>
      <c r="C30" s="5">
        <f t="shared" si="5"/>
        <v>1622172.6662611472</v>
      </c>
      <c r="D30" s="5">
        <f t="shared" si="1"/>
        <v>57222</v>
      </c>
      <c r="E30" s="5">
        <f t="shared" si="2"/>
        <v>17166.599999999999</v>
      </c>
      <c r="F30" s="5">
        <f t="shared" si="3"/>
        <v>8110.8633313057362</v>
      </c>
      <c r="G30" s="5">
        <f>IF(A30&lt;&gt;"",IF($M$12,_xlfn.XLOOKUP(A30,Harcamalar!$D$2:$D$100,Harcamalar!$G$2:$G$100,0),0),"")</f>
        <v>0</v>
      </c>
      <c r="H30" s="5" t="str">
        <f>IF(A30&lt;&gt;"",IF($M$12,_xlfn.XLOOKUP(A30,Harcamalar!$D$2:$D$120,Harcamalar!$H$2:$H$120,""),""),"")</f>
        <v/>
      </c>
      <c r="I30" s="5">
        <f t="shared" si="4"/>
        <v>1647450.1295924531</v>
      </c>
    </row>
    <row r="31" spans="1:14" x14ac:dyDescent="0.25">
      <c r="A31" s="3">
        <v>46388</v>
      </c>
      <c r="B31" s="7">
        <f t="shared" si="0"/>
        <v>33</v>
      </c>
      <c r="C31" s="5">
        <f t="shared" si="5"/>
        <v>1647450.1295924531</v>
      </c>
      <c r="D31" s="5">
        <f t="shared" si="1"/>
        <v>58366.439999999995</v>
      </c>
      <c r="E31" s="5">
        <f t="shared" si="2"/>
        <v>17509.931999999997</v>
      </c>
      <c r="F31" s="5">
        <f t="shared" si="3"/>
        <v>8237.2506479622662</v>
      </c>
      <c r="G31" s="5">
        <f>IF(A31&lt;&gt;"",IF($M$12,_xlfn.XLOOKUP(A31,Harcamalar!$D$2:$D$100,Harcamalar!$G$2:$G$100,0),0),"")</f>
        <v>0</v>
      </c>
      <c r="H31" s="5" t="str">
        <f>IF(A31&lt;&gt;"",IF($M$12,_xlfn.XLOOKUP(A31,Harcamalar!$D$2:$D$120,Harcamalar!$H$2:$H$120,""),""),"")</f>
        <v/>
      </c>
      <c r="I31" s="5">
        <f t="shared" si="4"/>
        <v>1673197.3122404155</v>
      </c>
    </row>
    <row r="32" spans="1:14" x14ac:dyDescent="0.25">
      <c r="A32" s="3">
        <v>46419</v>
      </c>
      <c r="B32" s="7">
        <f t="shared" si="0"/>
        <v>33</v>
      </c>
      <c r="C32" s="5">
        <f t="shared" si="5"/>
        <v>1673197.3122404155</v>
      </c>
      <c r="D32" s="5">
        <f t="shared" si="1"/>
        <v>58366.439999999995</v>
      </c>
      <c r="E32" s="5">
        <f t="shared" si="2"/>
        <v>17509.931999999997</v>
      </c>
      <c r="F32" s="5">
        <f t="shared" si="3"/>
        <v>8365.9865612020767</v>
      </c>
      <c r="G32" s="5">
        <f>IF(A32&lt;&gt;"",IF($M$12,_xlfn.XLOOKUP(A32,Harcamalar!$D$2:$D$100,Harcamalar!$G$2:$G$100,0),0),"")</f>
        <v>0</v>
      </c>
      <c r="H32" s="5" t="str">
        <f>IF(A32&lt;&gt;"",IF($M$12,_xlfn.XLOOKUP(A32,Harcamalar!$D$2:$D$120,Harcamalar!$H$2:$H$120,""),""),"")</f>
        <v/>
      </c>
      <c r="I32" s="5">
        <f t="shared" si="4"/>
        <v>1699073.2308016175</v>
      </c>
    </row>
    <row r="33" spans="1:9" x14ac:dyDescent="0.25">
      <c r="A33" s="3">
        <v>46447</v>
      </c>
      <c r="B33" s="7">
        <f t="shared" si="0"/>
        <v>33</v>
      </c>
      <c r="C33" s="5">
        <f t="shared" si="5"/>
        <v>1699073.2308016175</v>
      </c>
      <c r="D33" s="5">
        <f t="shared" si="1"/>
        <v>58366.439999999995</v>
      </c>
      <c r="E33" s="5">
        <f t="shared" si="2"/>
        <v>17509.931999999997</v>
      </c>
      <c r="F33" s="5">
        <f t="shared" si="3"/>
        <v>8495.3661540080884</v>
      </c>
      <c r="G33" s="5">
        <f>IF(A33&lt;&gt;"",IF($M$12,_xlfn.XLOOKUP(A33,Harcamalar!$D$2:$D$100,Harcamalar!$G$2:$G$100,0),0),"")</f>
        <v>0</v>
      </c>
      <c r="H33" s="5" t="str">
        <f>IF(A33&lt;&gt;"",IF($M$12,_xlfn.XLOOKUP(A33,Harcamalar!$D$2:$D$120,Harcamalar!$H$2:$H$120,""),""),"")</f>
        <v/>
      </c>
      <c r="I33" s="5">
        <f t="shared" si="4"/>
        <v>1725078.5289556256</v>
      </c>
    </row>
    <row r="34" spans="1:9" x14ac:dyDescent="0.25">
      <c r="A34" s="3">
        <v>46478</v>
      </c>
      <c r="B34" s="7">
        <f t="shared" si="0"/>
        <v>33</v>
      </c>
      <c r="C34" s="5">
        <f t="shared" si="5"/>
        <v>1725078.5289556256</v>
      </c>
      <c r="D34" s="5">
        <f t="shared" si="1"/>
        <v>58366.439999999995</v>
      </c>
      <c r="E34" s="5">
        <f t="shared" si="2"/>
        <v>17509.931999999997</v>
      </c>
      <c r="F34" s="5">
        <f t="shared" si="3"/>
        <v>8625.3926447781287</v>
      </c>
      <c r="G34" s="5">
        <f>IF(A34&lt;&gt;"",IF($M$12,_xlfn.XLOOKUP(A34,Harcamalar!$D$2:$D$100,Harcamalar!$G$2:$G$100,0),0),"")</f>
        <v>0</v>
      </c>
      <c r="H34" s="5" t="str">
        <f>IF(A34&lt;&gt;"",IF($M$12,_xlfn.XLOOKUP(A34,Harcamalar!$D$2:$D$120,Harcamalar!$H$2:$H$120,""),""),"")</f>
        <v/>
      </c>
      <c r="I34" s="5">
        <f t="shared" si="4"/>
        <v>1751213.8536004038</v>
      </c>
    </row>
    <row r="35" spans="1:9" x14ac:dyDescent="0.25">
      <c r="A35" s="3">
        <v>46508</v>
      </c>
      <c r="B35" s="7">
        <f t="shared" si="0"/>
        <v>33</v>
      </c>
      <c r="C35" s="5">
        <f t="shared" si="5"/>
        <v>1751213.8536004038</v>
      </c>
      <c r="D35" s="5">
        <f t="shared" si="1"/>
        <v>58366.439999999995</v>
      </c>
      <c r="E35" s="5">
        <f t="shared" si="2"/>
        <v>17509.931999999997</v>
      </c>
      <c r="F35" s="5">
        <f t="shared" si="3"/>
        <v>8756.0692680020184</v>
      </c>
      <c r="G35" s="5">
        <f>IF(A35&lt;&gt;"",IF($M$12,_xlfn.XLOOKUP(A35,Harcamalar!$D$2:$D$100,Harcamalar!$G$2:$G$100,0),0),"")</f>
        <v>0</v>
      </c>
      <c r="H35" s="5" t="str">
        <f>IF(A35&lt;&gt;"",IF($M$12,_xlfn.XLOOKUP(A35,Harcamalar!$D$2:$D$120,Harcamalar!$H$2:$H$120,""),""),"")</f>
        <v/>
      </c>
      <c r="I35" s="5">
        <f t="shared" si="4"/>
        <v>1777479.8548684057</v>
      </c>
    </row>
    <row r="36" spans="1:9" x14ac:dyDescent="0.25">
      <c r="A36" s="3">
        <v>46539</v>
      </c>
      <c r="B36" s="7">
        <f t="shared" si="0"/>
        <v>33</v>
      </c>
      <c r="C36" s="5">
        <f t="shared" si="5"/>
        <v>1777479.8548684057</v>
      </c>
      <c r="D36" s="5">
        <f t="shared" si="1"/>
        <v>58366.439999999995</v>
      </c>
      <c r="E36" s="5">
        <f t="shared" si="2"/>
        <v>17509.931999999997</v>
      </c>
      <c r="F36" s="5">
        <f t="shared" si="3"/>
        <v>8887.3992743420295</v>
      </c>
      <c r="G36" s="5">
        <f>IF(A36&lt;&gt;"",IF($M$12,_xlfn.XLOOKUP(A36,Harcamalar!$D$2:$D$100,Harcamalar!$G$2:$G$100,0),0),"")</f>
        <v>0</v>
      </c>
      <c r="H36" s="5" t="str">
        <f>IF(A36&lt;&gt;"",IF($M$12,_xlfn.XLOOKUP(A36,Harcamalar!$D$2:$D$120,Harcamalar!$H$2:$H$120,""),""),"")</f>
        <v/>
      </c>
      <c r="I36" s="5">
        <f t="shared" si="4"/>
        <v>1803877.1861427478</v>
      </c>
    </row>
    <row r="37" spans="1:9" x14ac:dyDescent="0.25">
      <c r="A37" s="3">
        <v>46569</v>
      </c>
      <c r="B37" s="7">
        <f t="shared" si="0"/>
        <v>33</v>
      </c>
      <c r="C37" s="5">
        <f t="shared" si="5"/>
        <v>1803877.1861427478</v>
      </c>
      <c r="D37" s="5">
        <f t="shared" si="1"/>
        <v>58366.439999999995</v>
      </c>
      <c r="E37" s="5">
        <f t="shared" si="2"/>
        <v>17509.931999999997</v>
      </c>
      <c r="F37" s="5">
        <f t="shared" si="3"/>
        <v>9019.3859307137391</v>
      </c>
      <c r="G37" s="5">
        <f>IF(A37&lt;&gt;"",IF($M$12,_xlfn.XLOOKUP(A37,Harcamalar!$D$2:$D$100,Harcamalar!$G$2:$G$100,0),0),"")</f>
        <v>0</v>
      </c>
      <c r="H37" s="5" t="str">
        <f>IF(A37&lt;&gt;"",IF($M$12,_xlfn.XLOOKUP(A37,Harcamalar!$D$2:$D$120,Harcamalar!$H$2:$H$120,""),""),"")</f>
        <v/>
      </c>
      <c r="I37" s="5">
        <f t="shared" si="4"/>
        <v>1830406.5040734615</v>
      </c>
    </row>
    <row r="38" spans="1:9" x14ac:dyDescent="0.25">
      <c r="A38" s="3">
        <v>46600</v>
      </c>
      <c r="B38" s="7">
        <f t="shared" si="0"/>
        <v>33</v>
      </c>
      <c r="C38" s="5">
        <f t="shared" si="5"/>
        <v>1830406.5040734615</v>
      </c>
      <c r="D38" s="5">
        <f t="shared" si="1"/>
        <v>58366.439999999995</v>
      </c>
      <c r="E38" s="5">
        <f t="shared" si="2"/>
        <v>17509.931999999997</v>
      </c>
      <c r="F38" s="5">
        <f t="shared" si="3"/>
        <v>9152.0325203673074</v>
      </c>
      <c r="G38" s="5">
        <f>IF(A38&lt;&gt;"",IF($M$12,_xlfn.XLOOKUP(A38,Harcamalar!$D$2:$D$100,Harcamalar!$G$2:$G$100,0),0),"")</f>
        <v>20000</v>
      </c>
      <c r="H38" s="5" t="str">
        <f>IF(A38&lt;&gt;"",IF($M$12,_xlfn.XLOOKUP(A38,Harcamalar!$D$2:$D$120,Harcamalar!$H$2:$H$120,""),""),"")</f>
        <v>Tatil</v>
      </c>
      <c r="I38" s="5">
        <f t="shared" si="4"/>
        <v>1837068.4685938288</v>
      </c>
    </row>
    <row r="39" spans="1:9" x14ac:dyDescent="0.25">
      <c r="A39" s="3">
        <v>46631</v>
      </c>
      <c r="B39" s="7">
        <f t="shared" si="0"/>
        <v>33</v>
      </c>
      <c r="C39" s="5">
        <f t="shared" si="5"/>
        <v>1837068.4685938288</v>
      </c>
      <c r="D39" s="5">
        <f t="shared" si="1"/>
        <v>58366.439999999995</v>
      </c>
      <c r="E39" s="5">
        <f t="shared" si="2"/>
        <v>17509.931999999997</v>
      </c>
      <c r="F39" s="5">
        <f t="shared" si="3"/>
        <v>9185.3423429691447</v>
      </c>
      <c r="G39" s="5">
        <f>IF(A39&lt;&gt;"",IF($M$12,_xlfn.XLOOKUP(A39,Harcamalar!$D$2:$D$100,Harcamalar!$G$2:$G$100,0),0),"")</f>
        <v>0</v>
      </c>
      <c r="H39" s="5" t="str">
        <f>IF(A39&lt;&gt;"",IF($M$12,_xlfn.XLOOKUP(A39,Harcamalar!$D$2:$D$120,Harcamalar!$H$2:$H$120,""),""),"")</f>
        <v/>
      </c>
      <c r="I39" s="5">
        <f t="shared" si="4"/>
        <v>1863763.7429367979</v>
      </c>
    </row>
    <row r="40" spans="1:9" x14ac:dyDescent="0.25">
      <c r="A40" s="3">
        <v>46661</v>
      </c>
      <c r="B40" s="7">
        <f t="shared" si="0"/>
        <v>33</v>
      </c>
      <c r="C40" s="5">
        <f t="shared" si="5"/>
        <v>1863763.7429367979</v>
      </c>
      <c r="D40" s="5">
        <f t="shared" si="1"/>
        <v>58366.439999999995</v>
      </c>
      <c r="E40" s="5">
        <f t="shared" si="2"/>
        <v>17509.931999999997</v>
      </c>
      <c r="F40" s="5">
        <f t="shared" si="3"/>
        <v>9318.81871468399</v>
      </c>
      <c r="G40" s="5">
        <f>IF(A40&lt;&gt;"",IF($M$12,_xlfn.XLOOKUP(A40,Harcamalar!$D$2:$D$100,Harcamalar!$G$2:$G$100,0),0),"")</f>
        <v>0</v>
      </c>
      <c r="H40" s="5" t="str">
        <f>IF(A40&lt;&gt;"",IF($M$12,_xlfn.XLOOKUP(A40,Harcamalar!$D$2:$D$120,Harcamalar!$H$2:$H$120,""),""),"")</f>
        <v/>
      </c>
      <c r="I40" s="5">
        <f t="shared" si="4"/>
        <v>1890592.4936514818</v>
      </c>
    </row>
    <row r="41" spans="1:9" x14ac:dyDescent="0.25">
      <c r="A41" s="3">
        <v>46692</v>
      </c>
      <c r="B41" s="7">
        <f t="shared" si="0"/>
        <v>33</v>
      </c>
      <c r="C41" s="5">
        <f t="shared" si="5"/>
        <v>1890592.4936514818</v>
      </c>
      <c r="D41" s="5">
        <f t="shared" si="1"/>
        <v>58366.439999999995</v>
      </c>
      <c r="E41" s="5">
        <f t="shared" si="2"/>
        <v>17509.931999999997</v>
      </c>
      <c r="F41" s="5">
        <f t="shared" si="3"/>
        <v>9452.9624682574085</v>
      </c>
      <c r="G41" s="5">
        <f>IF(A41&lt;&gt;"",IF($M$12,_xlfn.XLOOKUP(A41,Harcamalar!$D$2:$D$100,Harcamalar!$G$2:$G$100,0),0),"")</f>
        <v>0</v>
      </c>
      <c r="H41" s="5" t="str">
        <f>IF(A41&lt;&gt;"",IF($M$12,_xlfn.XLOOKUP(A41,Harcamalar!$D$2:$D$120,Harcamalar!$H$2:$H$120,""),""),"")</f>
        <v/>
      </c>
      <c r="I41" s="5">
        <f t="shared" si="4"/>
        <v>1917555.3881197392</v>
      </c>
    </row>
    <row r="42" spans="1:9" x14ac:dyDescent="0.25">
      <c r="A42" s="3">
        <v>46722</v>
      </c>
      <c r="B42" s="7">
        <f t="shared" si="0"/>
        <v>33</v>
      </c>
      <c r="C42" s="5">
        <f t="shared" si="5"/>
        <v>1917555.3881197392</v>
      </c>
      <c r="D42" s="5">
        <f t="shared" si="1"/>
        <v>58366.439999999995</v>
      </c>
      <c r="E42" s="5">
        <f t="shared" si="2"/>
        <v>17509.931999999997</v>
      </c>
      <c r="F42" s="5">
        <f t="shared" si="3"/>
        <v>9587.7769405986965</v>
      </c>
      <c r="G42" s="5">
        <f>IF(A42&lt;&gt;"",IF($M$12,_xlfn.XLOOKUP(A42,Harcamalar!$D$2:$D$100,Harcamalar!$G$2:$G$100,0),0),"")</f>
        <v>0</v>
      </c>
      <c r="H42" s="5" t="str">
        <f>IF(A42&lt;&gt;"",IF($M$12,_xlfn.XLOOKUP(A42,Harcamalar!$D$2:$D$120,Harcamalar!$H$2:$H$120,""),""),"")</f>
        <v/>
      </c>
      <c r="I42" s="5">
        <f t="shared" si="4"/>
        <v>1944653.0970603379</v>
      </c>
    </row>
    <row r="43" spans="1:9" x14ac:dyDescent="0.25">
      <c r="A43" s="3">
        <v>46753</v>
      </c>
      <c r="B43" s="7">
        <f t="shared" si="0"/>
        <v>34</v>
      </c>
      <c r="C43" s="5">
        <f t="shared" si="5"/>
        <v>1944653.0970603379</v>
      </c>
      <c r="D43" s="5">
        <f t="shared" si="1"/>
        <v>59533.768799999998</v>
      </c>
      <c r="E43" s="5">
        <f t="shared" si="2"/>
        <v>17860.130639999999</v>
      </c>
      <c r="F43" s="5">
        <f t="shared" si="3"/>
        <v>9723.2654853016902</v>
      </c>
      <c r="G43" s="5">
        <f>IF(A43&lt;&gt;"",IF($M$12,_xlfn.XLOOKUP(A43,Harcamalar!$D$2:$D$100,Harcamalar!$G$2:$G$100,0),0),"")</f>
        <v>0</v>
      </c>
      <c r="H43" s="5" t="str">
        <f>IF(A43&lt;&gt;"",IF($M$12,_xlfn.XLOOKUP(A43,Harcamalar!$D$2:$D$120,Harcamalar!$H$2:$H$120,""),""),"")</f>
        <v/>
      </c>
      <c r="I43" s="5">
        <f t="shared" si="4"/>
        <v>1972236.4931856396</v>
      </c>
    </row>
    <row r="44" spans="1:9" x14ac:dyDescent="0.25">
      <c r="A44" s="3">
        <v>46784</v>
      </c>
      <c r="B44" s="7">
        <f t="shared" si="0"/>
        <v>34</v>
      </c>
      <c r="C44" s="5">
        <f t="shared" si="5"/>
        <v>1972236.4931856396</v>
      </c>
      <c r="D44" s="5">
        <f t="shared" si="1"/>
        <v>59533.768799999998</v>
      </c>
      <c r="E44" s="5">
        <f t="shared" si="2"/>
        <v>17860.130639999999</v>
      </c>
      <c r="F44" s="5">
        <f t="shared" si="3"/>
        <v>9861.1824659281974</v>
      </c>
      <c r="G44" s="5">
        <f>IF(A44&lt;&gt;"",IF($M$12,_xlfn.XLOOKUP(A44,Harcamalar!$D$2:$D$100,Harcamalar!$G$2:$G$100,0),0),"")</f>
        <v>0</v>
      </c>
      <c r="H44" s="5" t="str">
        <f>IF(A44&lt;&gt;"",IF($M$12,_xlfn.XLOOKUP(A44,Harcamalar!$D$2:$D$120,Harcamalar!$H$2:$H$120,""),""),"")</f>
        <v/>
      </c>
      <c r="I44" s="5">
        <f t="shared" si="4"/>
        <v>1999957.8062915679</v>
      </c>
    </row>
    <row r="45" spans="1:9" x14ac:dyDescent="0.25">
      <c r="A45" s="3">
        <v>46813</v>
      </c>
      <c r="B45" s="7">
        <f t="shared" si="0"/>
        <v>34</v>
      </c>
      <c r="C45" s="5">
        <f t="shared" si="5"/>
        <v>1999957.8062915679</v>
      </c>
      <c r="D45" s="5">
        <f t="shared" si="1"/>
        <v>59533.768799999998</v>
      </c>
      <c r="E45" s="5">
        <f t="shared" si="2"/>
        <v>17860.130639999999</v>
      </c>
      <c r="F45" s="5">
        <f t="shared" si="3"/>
        <v>9999.7890314578399</v>
      </c>
      <c r="G45" s="5">
        <f>IF(A45&lt;&gt;"",IF($M$12,_xlfn.XLOOKUP(A45,Harcamalar!$D$2:$D$100,Harcamalar!$G$2:$G$100,0),0),"")</f>
        <v>0</v>
      </c>
      <c r="H45" s="5" t="str">
        <f>IF(A45&lt;&gt;"",IF($M$12,_xlfn.XLOOKUP(A45,Harcamalar!$D$2:$D$120,Harcamalar!$H$2:$H$120,""),""),"")</f>
        <v/>
      </c>
      <c r="I45" s="5">
        <f t="shared" si="4"/>
        <v>2027817.7259630258</v>
      </c>
    </row>
    <row r="46" spans="1:9" x14ac:dyDescent="0.25">
      <c r="A46" s="3">
        <v>46844</v>
      </c>
      <c r="B46" s="7">
        <f t="shared" si="0"/>
        <v>34</v>
      </c>
      <c r="C46" s="5">
        <f t="shared" si="5"/>
        <v>2027817.7259630258</v>
      </c>
      <c r="D46" s="5">
        <f t="shared" si="1"/>
        <v>59533.768799999998</v>
      </c>
      <c r="E46" s="5">
        <f t="shared" si="2"/>
        <v>17860.130639999999</v>
      </c>
      <c r="F46" s="5">
        <f t="shared" si="3"/>
        <v>10139.088629815129</v>
      </c>
      <c r="G46" s="5">
        <f>IF(A46&lt;&gt;"",IF($M$12,_xlfn.XLOOKUP(A46,Harcamalar!$D$2:$D$100,Harcamalar!$G$2:$G$100,0),0),"")</f>
        <v>0</v>
      </c>
      <c r="H46" s="5" t="str">
        <f>IF(A46&lt;&gt;"",IF($M$12,_xlfn.XLOOKUP(A46,Harcamalar!$D$2:$D$120,Harcamalar!$H$2:$H$120,""),""),"")</f>
        <v/>
      </c>
      <c r="I46" s="5">
        <f t="shared" si="4"/>
        <v>2055816.945232841</v>
      </c>
    </row>
    <row r="47" spans="1:9" x14ac:dyDescent="0.25">
      <c r="A47" s="3">
        <v>46874</v>
      </c>
      <c r="B47" s="7">
        <f t="shared" si="0"/>
        <v>34</v>
      </c>
      <c r="C47" s="5">
        <f t="shared" si="5"/>
        <v>2055816.945232841</v>
      </c>
      <c r="D47" s="5">
        <f t="shared" si="1"/>
        <v>59533.768799999998</v>
      </c>
      <c r="E47" s="5">
        <f t="shared" si="2"/>
        <v>17860.130639999999</v>
      </c>
      <c r="F47" s="5">
        <f t="shared" si="3"/>
        <v>10279.084726164205</v>
      </c>
      <c r="G47" s="5">
        <f>IF(A47&lt;&gt;"",IF($M$12,_xlfn.XLOOKUP(A47,Harcamalar!$D$2:$D$100,Harcamalar!$G$2:$G$100,0),0),"")</f>
        <v>0</v>
      </c>
      <c r="H47" s="5" t="str">
        <f>IF(A47&lt;&gt;"",IF($M$12,_xlfn.XLOOKUP(A47,Harcamalar!$D$2:$D$120,Harcamalar!$H$2:$H$120,""),""),"")</f>
        <v/>
      </c>
      <c r="I47" s="5">
        <f t="shared" si="4"/>
        <v>2083956.1605990052</v>
      </c>
    </row>
    <row r="48" spans="1:9" x14ac:dyDescent="0.25">
      <c r="A48" s="3">
        <v>46905</v>
      </c>
      <c r="B48" s="7">
        <f t="shared" si="0"/>
        <v>34</v>
      </c>
      <c r="C48" s="5">
        <f t="shared" si="5"/>
        <v>2083956.1605990052</v>
      </c>
      <c r="D48" s="5">
        <f t="shared" si="1"/>
        <v>59533.768799999998</v>
      </c>
      <c r="E48" s="5">
        <f t="shared" si="2"/>
        <v>17860.130639999999</v>
      </c>
      <c r="F48" s="5">
        <f t="shared" si="3"/>
        <v>10419.780802995027</v>
      </c>
      <c r="G48" s="5">
        <f>IF(A48&lt;&gt;"",IF($M$12,_xlfn.XLOOKUP(A48,Harcamalar!$D$2:$D$100,Harcamalar!$G$2:$G$100,0),0),"")</f>
        <v>0</v>
      </c>
      <c r="H48" s="5" t="str">
        <f>IF(A48&lt;&gt;"",IF($M$12,_xlfn.XLOOKUP(A48,Harcamalar!$D$2:$D$120,Harcamalar!$H$2:$H$120,""),""),"")</f>
        <v/>
      </c>
      <c r="I48" s="5">
        <f t="shared" si="4"/>
        <v>2112236.072042</v>
      </c>
    </row>
    <row r="49" spans="1:9" x14ac:dyDescent="0.25">
      <c r="A49" s="3">
        <v>46935</v>
      </c>
      <c r="B49" s="7">
        <f t="shared" si="0"/>
        <v>34</v>
      </c>
      <c r="C49" s="5">
        <f t="shared" si="5"/>
        <v>2112236.072042</v>
      </c>
      <c r="D49" s="5">
        <f t="shared" si="1"/>
        <v>59533.768799999998</v>
      </c>
      <c r="E49" s="5">
        <f t="shared" si="2"/>
        <v>17860.130639999999</v>
      </c>
      <c r="F49" s="5">
        <f t="shared" si="3"/>
        <v>10561.180360210001</v>
      </c>
      <c r="G49" s="5">
        <f>IF(A49&lt;&gt;"",IF($M$12,_xlfn.XLOOKUP(A49,Harcamalar!$D$2:$D$100,Harcamalar!$G$2:$G$100,0),0),"")</f>
        <v>0</v>
      </c>
      <c r="H49" s="5" t="str">
        <f>IF(A49&lt;&gt;"",IF($M$12,_xlfn.XLOOKUP(A49,Harcamalar!$D$2:$D$120,Harcamalar!$H$2:$H$120,""),""),"")</f>
        <v/>
      </c>
      <c r="I49" s="5">
        <f t="shared" si="4"/>
        <v>2140657.3830422102</v>
      </c>
    </row>
    <row r="50" spans="1:9" x14ac:dyDescent="0.25">
      <c r="A50" s="3">
        <v>46966</v>
      </c>
      <c r="B50" s="7">
        <f t="shared" si="0"/>
        <v>34</v>
      </c>
      <c r="C50" s="5">
        <f t="shared" si="5"/>
        <v>2140657.3830422102</v>
      </c>
      <c r="D50" s="5">
        <f t="shared" si="1"/>
        <v>59533.768799999998</v>
      </c>
      <c r="E50" s="5">
        <f t="shared" si="2"/>
        <v>17860.130639999999</v>
      </c>
      <c r="F50" s="5">
        <f t="shared" si="3"/>
        <v>10703.286915211051</v>
      </c>
      <c r="G50" s="5">
        <f>IF(A50&lt;&gt;"",IF($M$12,_xlfn.XLOOKUP(A50,Harcamalar!$D$2:$D$100,Harcamalar!$G$2:$G$100,0),0),"")</f>
        <v>0</v>
      </c>
      <c r="H50" s="5" t="str">
        <f>IF(A50&lt;&gt;"",IF($M$12,_xlfn.XLOOKUP(A50,Harcamalar!$D$2:$D$120,Harcamalar!$H$2:$H$120,""),""),"")</f>
        <v/>
      </c>
      <c r="I50" s="5">
        <f t="shared" si="4"/>
        <v>2169220.8005974214</v>
      </c>
    </row>
    <row r="51" spans="1:9" x14ac:dyDescent="0.25">
      <c r="A51" s="3">
        <v>46997</v>
      </c>
      <c r="B51" s="7">
        <f t="shared" si="0"/>
        <v>34</v>
      </c>
      <c r="C51" s="5">
        <f t="shared" si="5"/>
        <v>2169220.8005974214</v>
      </c>
      <c r="D51" s="5">
        <f t="shared" si="1"/>
        <v>59533.768799999998</v>
      </c>
      <c r="E51" s="5">
        <f t="shared" si="2"/>
        <v>17860.130639999999</v>
      </c>
      <c r="F51" s="5">
        <f t="shared" si="3"/>
        <v>10846.104002987107</v>
      </c>
      <c r="G51" s="5">
        <f>IF(A51&lt;&gt;"",IF($M$12,_xlfn.XLOOKUP(A51,Harcamalar!$D$2:$D$100,Harcamalar!$G$2:$G$100,0),0),"")</f>
        <v>0</v>
      </c>
      <c r="H51" s="5" t="str">
        <f>IF(A51&lt;&gt;"",IF($M$12,_xlfn.XLOOKUP(A51,Harcamalar!$D$2:$D$120,Harcamalar!$H$2:$H$120,""),""),"")</f>
        <v/>
      </c>
      <c r="I51" s="5">
        <f t="shared" si="4"/>
        <v>2197927.0352404085</v>
      </c>
    </row>
    <row r="52" spans="1:9" x14ac:dyDescent="0.25">
      <c r="A52" s="3">
        <v>47027</v>
      </c>
      <c r="B52" s="7">
        <f t="shared" si="0"/>
        <v>34</v>
      </c>
      <c r="C52" s="5">
        <f t="shared" si="5"/>
        <v>2197927.0352404085</v>
      </c>
      <c r="D52" s="5">
        <f t="shared" si="1"/>
        <v>59533.768799999998</v>
      </c>
      <c r="E52" s="5">
        <f t="shared" si="2"/>
        <v>17860.130639999999</v>
      </c>
      <c r="F52" s="5">
        <f t="shared" si="3"/>
        <v>10989.635176202042</v>
      </c>
      <c r="G52" s="5">
        <f>IF(A52&lt;&gt;"",IF($M$12,_xlfn.XLOOKUP(A52,Harcamalar!$D$2:$D$100,Harcamalar!$G$2:$G$100,0),0),"")</f>
        <v>0</v>
      </c>
      <c r="H52" s="5" t="str">
        <f>IF(A52&lt;&gt;"",IF($M$12,_xlfn.XLOOKUP(A52,Harcamalar!$D$2:$D$120,Harcamalar!$H$2:$H$120,""),""),"")</f>
        <v/>
      </c>
      <c r="I52" s="5">
        <f t="shared" si="4"/>
        <v>2226776.8010566104</v>
      </c>
    </row>
    <row r="53" spans="1:9" x14ac:dyDescent="0.25">
      <c r="A53" s="3">
        <v>47058</v>
      </c>
      <c r="B53" s="7">
        <f t="shared" si="0"/>
        <v>34</v>
      </c>
      <c r="C53" s="5">
        <f t="shared" si="5"/>
        <v>2226776.8010566104</v>
      </c>
      <c r="D53" s="5">
        <f t="shared" si="1"/>
        <v>59533.768799999998</v>
      </c>
      <c r="E53" s="5">
        <f t="shared" si="2"/>
        <v>17860.130639999999</v>
      </c>
      <c r="F53" s="5">
        <f t="shared" si="3"/>
        <v>11133.884005283053</v>
      </c>
      <c r="G53" s="5">
        <f>IF(A53&lt;&gt;"",IF($M$12,_xlfn.XLOOKUP(A53,Harcamalar!$D$2:$D$100,Harcamalar!$G$2:$G$100,0),0),"")</f>
        <v>0</v>
      </c>
      <c r="H53" s="5" t="str">
        <f>IF(A53&lt;&gt;"",IF($M$12,_xlfn.XLOOKUP(A53,Harcamalar!$D$2:$D$120,Harcamalar!$H$2:$H$120,""),""),"")</f>
        <v/>
      </c>
      <c r="I53" s="5">
        <f t="shared" si="4"/>
        <v>2255770.8157018935</v>
      </c>
    </row>
    <row r="54" spans="1:9" x14ac:dyDescent="0.25">
      <c r="A54" s="3">
        <v>47088</v>
      </c>
      <c r="B54" s="7">
        <f t="shared" si="0"/>
        <v>34</v>
      </c>
      <c r="C54" s="5">
        <f t="shared" si="5"/>
        <v>2255770.8157018935</v>
      </c>
      <c r="D54" s="5">
        <f t="shared" si="1"/>
        <v>59533.768799999998</v>
      </c>
      <c r="E54" s="5">
        <f t="shared" si="2"/>
        <v>17860.130639999999</v>
      </c>
      <c r="F54" s="5">
        <f t="shared" si="3"/>
        <v>11278.854078509468</v>
      </c>
      <c r="G54" s="5">
        <f>IF(A54&lt;&gt;"",IF($M$12,_xlfn.XLOOKUP(A54,Harcamalar!$D$2:$D$100,Harcamalar!$G$2:$G$100,0),0),"")</f>
        <v>0</v>
      </c>
      <c r="H54" s="5" t="str">
        <f>IF(A54&lt;&gt;"",IF($M$12,_xlfn.XLOOKUP(A54,Harcamalar!$D$2:$D$120,Harcamalar!$H$2:$H$120,""),""),"")</f>
        <v/>
      </c>
      <c r="I54" s="5">
        <f t="shared" si="4"/>
        <v>2284909.800420403</v>
      </c>
    </row>
    <row r="55" spans="1:9" x14ac:dyDescent="0.25">
      <c r="A55" s="3">
        <v>47119</v>
      </c>
      <c r="B55" s="7">
        <f t="shared" si="0"/>
        <v>35</v>
      </c>
      <c r="C55" s="5">
        <f t="shared" si="5"/>
        <v>2284909.800420403</v>
      </c>
      <c r="D55" s="5">
        <f t="shared" si="1"/>
        <v>60724.444176000005</v>
      </c>
      <c r="E55" s="5">
        <f t="shared" si="2"/>
        <v>18217.333252799999</v>
      </c>
      <c r="F55" s="5">
        <f t="shared" si="3"/>
        <v>11424.549002102016</v>
      </c>
      <c r="G55" s="5">
        <f>IF(A55&lt;&gt;"",IF($M$12,_xlfn.XLOOKUP(A55,Harcamalar!$D$2:$D$100,Harcamalar!$G$2:$G$100,0),0),"")</f>
        <v>0</v>
      </c>
      <c r="H55" s="5" t="str">
        <f>IF(A55&lt;&gt;"",IF($M$12,_xlfn.XLOOKUP(A55,Harcamalar!$D$2:$D$120,Harcamalar!$H$2:$H$120,""),""),"")</f>
        <v/>
      </c>
      <c r="I55" s="5">
        <f t="shared" si="4"/>
        <v>2314551.6826753053</v>
      </c>
    </row>
    <row r="56" spans="1:9" x14ac:dyDescent="0.25">
      <c r="A56" s="3">
        <v>47150</v>
      </c>
      <c r="B56" s="7">
        <f t="shared" si="0"/>
        <v>35</v>
      </c>
      <c r="C56" s="5">
        <f t="shared" si="5"/>
        <v>2314551.6826753053</v>
      </c>
      <c r="D56" s="5">
        <f t="shared" si="1"/>
        <v>60724.444176000005</v>
      </c>
      <c r="E56" s="5">
        <f t="shared" si="2"/>
        <v>18217.333252799999</v>
      </c>
      <c r="F56" s="5">
        <f t="shared" si="3"/>
        <v>11572.758413376527</v>
      </c>
      <c r="G56" s="5">
        <f>IF(A56&lt;&gt;"",IF($M$12,_xlfn.XLOOKUP(A56,Harcamalar!$D$2:$D$100,Harcamalar!$G$2:$G$100,0),0),"")</f>
        <v>0</v>
      </c>
      <c r="H56" s="5" t="str">
        <f>IF(A56&lt;&gt;"",IF($M$12,_xlfn.XLOOKUP(A56,Harcamalar!$D$2:$D$120,Harcamalar!$H$2:$H$120,""),""),"")</f>
        <v/>
      </c>
      <c r="I56" s="5">
        <f t="shared" si="4"/>
        <v>2344341.7743414822</v>
      </c>
    </row>
    <row r="57" spans="1:9" x14ac:dyDescent="0.25">
      <c r="A57" s="3">
        <v>47178</v>
      </c>
      <c r="B57" s="7">
        <f t="shared" si="0"/>
        <v>35</v>
      </c>
      <c r="C57" s="5">
        <f t="shared" si="5"/>
        <v>2344341.7743414822</v>
      </c>
      <c r="D57" s="5">
        <f t="shared" si="1"/>
        <v>60724.444176000005</v>
      </c>
      <c r="E57" s="5">
        <f t="shared" si="2"/>
        <v>18217.333252799999</v>
      </c>
      <c r="F57" s="5">
        <f t="shared" si="3"/>
        <v>11721.708871707411</v>
      </c>
      <c r="G57" s="5">
        <f>IF(A57&lt;&gt;"",IF($M$12,_xlfn.XLOOKUP(A57,Harcamalar!$D$2:$D$100,Harcamalar!$G$2:$G$100,0),0),"")</f>
        <v>0</v>
      </c>
      <c r="H57" s="5" t="str">
        <f>IF(A57&lt;&gt;"",IF($M$12,_xlfn.XLOOKUP(A57,Harcamalar!$D$2:$D$120,Harcamalar!$H$2:$H$120,""),""),"")</f>
        <v/>
      </c>
      <c r="I57" s="5">
        <f t="shared" si="4"/>
        <v>2374280.8164659897</v>
      </c>
    </row>
    <row r="58" spans="1:9" x14ac:dyDescent="0.25">
      <c r="A58" s="3">
        <v>47209</v>
      </c>
      <c r="B58" s="7">
        <f t="shared" si="0"/>
        <v>35</v>
      </c>
      <c r="C58" s="5">
        <f t="shared" si="5"/>
        <v>2374280.8164659897</v>
      </c>
      <c r="D58" s="5">
        <f t="shared" si="1"/>
        <v>60724.444176000005</v>
      </c>
      <c r="E58" s="5">
        <f t="shared" si="2"/>
        <v>18217.333252799999</v>
      </c>
      <c r="F58" s="5">
        <f t="shared" si="3"/>
        <v>11871.404082329949</v>
      </c>
      <c r="G58" s="5">
        <f>IF(A58&lt;&gt;"",IF($M$12,_xlfn.XLOOKUP(A58,Harcamalar!$D$2:$D$100,Harcamalar!$G$2:$G$100,0),0),"")</f>
        <v>0</v>
      </c>
      <c r="H58" s="5" t="str">
        <f>IF(A58&lt;&gt;"",IF($M$12,_xlfn.XLOOKUP(A58,Harcamalar!$D$2:$D$120,Harcamalar!$H$2:$H$120,""),""),"")</f>
        <v/>
      </c>
      <c r="I58" s="5">
        <f t="shared" si="4"/>
        <v>2404369.5538011198</v>
      </c>
    </row>
    <row r="59" spans="1:9" x14ac:dyDescent="0.25">
      <c r="A59" s="3">
        <v>47239</v>
      </c>
      <c r="B59" s="7">
        <f t="shared" si="0"/>
        <v>35</v>
      </c>
      <c r="C59" s="5">
        <f t="shared" si="5"/>
        <v>2404369.5538011198</v>
      </c>
      <c r="D59" s="5">
        <f t="shared" si="1"/>
        <v>60724.444176000005</v>
      </c>
      <c r="E59" s="5">
        <f t="shared" si="2"/>
        <v>18217.333252799999</v>
      </c>
      <c r="F59" s="5">
        <f t="shared" si="3"/>
        <v>12021.847769005599</v>
      </c>
      <c r="G59" s="5">
        <f>IF(A59&lt;&gt;"",IF($M$12,_xlfn.XLOOKUP(A59,Harcamalar!$D$2:$D$100,Harcamalar!$G$2:$G$100,0),0),"")</f>
        <v>0</v>
      </c>
      <c r="H59" s="5" t="str">
        <f>IF(A59&lt;&gt;"",IF($M$12,_xlfn.XLOOKUP(A59,Harcamalar!$D$2:$D$120,Harcamalar!$H$2:$H$120,""),""),"")</f>
        <v/>
      </c>
      <c r="I59" s="5">
        <f t="shared" si="4"/>
        <v>2434608.7348229256</v>
      </c>
    </row>
    <row r="60" spans="1:9" x14ac:dyDescent="0.25">
      <c r="A60" s="3">
        <v>47270</v>
      </c>
      <c r="B60" s="7">
        <f t="shared" si="0"/>
        <v>35</v>
      </c>
      <c r="C60" s="5">
        <f t="shared" si="5"/>
        <v>2434608.7348229256</v>
      </c>
      <c r="D60" s="5">
        <f t="shared" si="1"/>
        <v>60724.444176000005</v>
      </c>
      <c r="E60" s="5">
        <f t="shared" si="2"/>
        <v>18217.333252799999</v>
      </c>
      <c r="F60" s="5">
        <f t="shared" si="3"/>
        <v>12173.043674114628</v>
      </c>
      <c r="G60" s="5">
        <f>IF(A60&lt;&gt;"",IF($M$12,_xlfn.XLOOKUP(A60,Harcamalar!$D$2:$D$100,Harcamalar!$G$2:$G$100,0),0),"")</f>
        <v>0</v>
      </c>
      <c r="H60" s="5" t="str">
        <f>IF(A60&lt;&gt;"",IF($M$12,_xlfn.XLOOKUP(A60,Harcamalar!$D$2:$D$120,Harcamalar!$H$2:$H$120,""),""),"")</f>
        <v/>
      </c>
      <c r="I60" s="5">
        <f t="shared" si="4"/>
        <v>2464999.1117498404</v>
      </c>
    </row>
    <row r="61" spans="1:9" x14ac:dyDescent="0.25">
      <c r="A61" s="3">
        <v>47300</v>
      </c>
      <c r="B61" s="7">
        <f t="shared" si="0"/>
        <v>35</v>
      </c>
      <c r="C61" s="5">
        <f t="shared" si="5"/>
        <v>2464999.1117498404</v>
      </c>
      <c r="D61" s="5">
        <f t="shared" si="1"/>
        <v>60724.444176000005</v>
      </c>
      <c r="E61" s="5">
        <f t="shared" si="2"/>
        <v>18217.333252799999</v>
      </c>
      <c r="F61" s="5">
        <f t="shared" si="3"/>
        <v>12324.995558749202</v>
      </c>
      <c r="G61" s="5">
        <f>IF(A61&lt;&gt;"",IF($M$12,_xlfn.XLOOKUP(A61,Harcamalar!$D$2:$D$100,Harcamalar!$G$2:$G$100,0),0),"")</f>
        <v>0</v>
      </c>
      <c r="H61" s="5" t="str">
        <f>IF(A61&lt;&gt;"",IF($M$12,_xlfn.XLOOKUP(A61,Harcamalar!$D$2:$D$120,Harcamalar!$H$2:$H$120,""),""),"")</f>
        <v/>
      </c>
      <c r="I61" s="5">
        <f t="shared" si="4"/>
        <v>2495541.44056139</v>
      </c>
    </row>
    <row r="62" spans="1:9" x14ac:dyDescent="0.25">
      <c r="A62" s="3">
        <v>47331</v>
      </c>
      <c r="B62" s="7">
        <f t="shared" si="0"/>
        <v>35</v>
      </c>
      <c r="C62" s="5">
        <f t="shared" si="5"/>
        <v>2495541.44056139</v>
      </c>
      <c r="D62" s="5">
        <f t="shared" si="1"/>
        <v>60724.444176000005</v>
      </c>
      <c r="E62" s="5">
        <f t="shared" si="2"/>
        <v>18217.333252799999</v>
      </c>
      <c r="F62" s="5">
        <f t="shared" si="3"/>
        <v>12477.707202806951</v>
      </c>
      <c r="G62" s="5">
        <f>IF(A62&lt;&gt;"",IF($M$12,_xlfn.XLOOKUP(A62,Harcamalar!$D$2:$D$100,Harcamalar!$G$2:$G$100,0),0),"")</f>
        <v>0</v>
      </c>
      <c r="H62" s="5" t="str">
        <f>IF(A62&lt;&gt;"",IF($M$12,_xlfn.XLOOKUP(A62,Harcamalar!$D$2:$D$120,Harcamalar!$H$2:$H$120,""),""),"")</f>
        <v/>
      </c>
      <c r="I62" s="5">
        <f t="shared" si="4"/>
        <v>2526236.4810169972</v>
      </c>
    </row>
    <row r="63" spans="1:9" x14ac:dyDescent="0.25">
      <c r="A63" s="3">
        <v>47362</v>
      </c>
      <c r="B63" s="7">
        <f t="shared" si="0"/>
        <v>35</v>
      </c>
      <c r="C63" s="5">
        <f t="shared" si="5"/>
        <v>2526236.4810169972</v>
      </c>
      <c r="D63" s="5">
        <f t="shared" si="1"/>
        <v>60724.444176000005</v>
      </c>
      <c r="E63" s="5">
        <f t="shared" si="2"/>
        <v>18217.333252799999</v>
      </c>
      <c r="F63" s="5">
        <f t="shared" si="3"/>
        <v>12631.182405084986</v>
      </c>
      <c r="G63" s="5">
        <f>IF(A63&lt;&gt;"",IF($M$12,_xlfn.XLOOKUP(A63,Harcamalar!$D$2:$D$100,Harcamalar!$G$2:$G$100,0),0),"")</f>
        <v>0</v>
      </c>
      <c r="H63" s="5" t="str">
        <f>IF(A63&lt;&gt;"",IF($M$12,_xlfn.XLOOKUP(A63,Harcamalar!$D$2:$D$120,Harcamalar!$H$2:$H$120,""),""),"")</f>
        <v/>
      </c>
      <c r="I63" s="5">
        <f t="shared" si="4"/>
        <v>2557084.9966748822</v>
      </c>
    </row>
    <row r="64" spans="1:9" x14ac:dyDescent="0.25">
      <c r="A64" s="3">
        <v>47392</v>
      </c>
      <c r="B64" s="7">
        <f t="shared" si="0"/>
        <v>35</v>
      </c>
      <c r="C64" s="5">
        <f t="shared" si="5"/>
        <v>2557084.9966748822</v>
      </c>
      <c r="D64" s="5">
        <f t="shared" si="1"/>
        <v>60724.444176000005</v>
      </c>
      <c r="E64" s="5">
        <f t="shared" si="2"/>
        <v>18217.333252799999</v>
      </c>
      <c r="F64" s="5">
        <f t="shared" si="3"/>
        <v>12785.424983374411</v>
      </c>
      <c r="G64" s="5">
        <f>IF(A64&lt;&gt;"",IF($M$12,_xlfn.XLOOKUP(A64,Harcamalar!$D$2:$D$100,Harcamalar!$G$2:$G$100,0),0),"")</f>
        <v>0</v>
      </c>
      <c r="H64" s="5" t="str">
        <f>IF(A64&lt;&gt;"",IF($M$12,_xlfn.XLOOKUP(A64,Harcamalar!$D$2:$D$120,Harcamalar!$H$2:$H$120,""),""),"")</f>
        <v/>
      </c>
      <c r="I64" s="5">
        <f t="shared" si="4"/>
        <v>2588087.7549110567</v>
      </c>
    </row>
    <row r="65" spans="1:9" x14ac:dyDescent="0.25">
      <c r="A65" s="3">
        <v>47423</v>
      </c>
      <c r="B65" s="7">
        <f t="shared" si="0"/>
        <v>35</v>
      </c>
      <c r="C65" s="5">
        <f t="shared" si="5"/>
        <v>2588087.7549110567</v>
      </c>
      <c r="D65" s="5">
        <f t="shared" si="1"/>
        <v>60724.444176000005</v>
      </c>
      <c r="E65" s="5">
        <f t="shared" si="2"/>
        <v>18217.333252799999</v>
      </c>
      <c r="F65" s="5">
        <f t="shared" si="3"/>
        <v>12940.438774555283</v>
      </c>
      <c r="G65" s="5">
        <f>IF(A65&lt;&gt;"",IF($M$12,_xlfn.XLOOKUP(A65,Harcamalar!$D$2:$D$100,Harcamalar!$G$2:$G$100,0),0),"")</f>
        <v>0</v>
      </c>
      <c r="H65" s="5" t="str">
        <f>IF(A65&lt;&gt;"",IF($M$12,_xlfn.XLOOKUP(A65,Harcamalar!$D$2:$D$120,Harcamalar!$H$2:$H$120,""),""),"")</f>
        <v/>
      </c>
      <c r="I65" s="5">
        <f t="shared" si="4"/>
        <v>2619245.5269384123</v>
      </c>
    </row>
    <row r="66" spans="1:9" x14ac:dyDescent="0.25">
      <c r="A66" s="3">
        <v>47453</v>
      </c>
      <c r="B66" s="7">
        <f t="shared" ref="B66:B129" si="6">IF(A66&lt;&gt;"",yas+YEAR(A66)-YEAR(hesapbaslangictarihi),"")</f>
        <v>35</v>
      </c>
      <c r="C66" s="5">
        <f t="shared" si="5"/>
        <v>2619245.5269384123</v>
      </c>
      <c r="D66" s="5">
        <f t="shared" ref="D66:D129" si="7">IF($A66&lt;&gt;"",maas*(1+maasartisorani)^(YEAR(A66)-YEAR(hesapbaslangictarihi)),"")</f>
        <v>60724.444176000005</v>
      </c>
      <c r="E66" s="5">
        <f t="shared" ref="E66:E129" si="8">IF($A66&lt;&gt;"",D66*tasarruforani,"")</f>
        <v>18217.333252799999</v>
      </c>
      <c r="F66" s="5">
        <f t="shared" ref="F66:F129" si="9">IF($A66&lt;&gt;"",C66*reelkazancorani,"")</f>
        <v>13096.227634692063</v>
      </c>
      <c r="G66" s="5">
        <f>IF(A66&lt;&gt;"",IF($M$12,_xlfn.XLOOKUP(A66,Harcamalar!$D$2:$D$100,Harcamalar!$G$2:$G$100,0),0),"")</f>
        <v>0</v>
      </c>
      <c r="H66" s="5" t="str">
        <f>IF(A66&lt;&gt;"",IF($M$12,_xlfn.XLOOKUP(A66,Harcamalar!$D$2:$D$120,Harcamalar!$H$2:$H$120,""),""),"")</f>
        <v/>
      </c>
      <c r="I66" s="5">
        <f t="shared" si="4"/>
        <v>2650559.0878259046</v>
      </c>
    </row>
    <row r="67" spans="1:9" x14ac:dyDescent="0.25">
      <c r="A67" s="3">
        <v>47484</v>
      </c>
      <c r="B67" s="7">
        <f t="shared" si="6"/>
        <v>36</v>
      </c>
      <c r="C67" s="5">
        <f t="shared" si="5"/>
        <v>2650559.0878259046</v>
      </c>
      <c r="D67" s="5">
        <f t="shared" si="7"/>
        <v>61938.933059520001</v>
      </c>
      <c r="E67" s="5">
        <f t="shared" si="8"/>
        <v>18581.679917856</v>
      </c>
      <c r="F67" s="5">
        <f t="shared" si="9"/>
        <v>13252.795439129522</v>
      </c>
      <c r="G67" s="5">
        <f>IF(A67&lt;&gt;"",IF($M$12,_xlfn.XLOOKUP(A67,Harcamalar!$D$2:$D$100,Harcamalar!$G$2:$G$100,0),0),"")</f>
        <v>0</v>
      </c>
      <c r="H67" s="5" t="str">
        <f>IF(A67&lt;&gt;"",IF($M$12,_xlfn.XLOOKUP(A67,Harcamalar!$D$2:$D$120,Harcamalar!$H$2:$H$120,""),""),"")</f>
        <v/>
      </c>
      <c r="I67" s="5">
        <f t="shared" ref="I67:I130" si="10">IF($A67&lt;&gt;"",C67+F67+E67-G67,"")</f>
        <v>2682393.5631828904</v>
      </c>
    </row>
    <row r="68" spans="1:9" x14ac:dyDescent="0.25">
      <c r="A68" s="3">
        <v>47515</v>
      </c>
      <c r="B68" s="7">
        <f t="shared" si="6"/>
        <v>36</v>
      </c>
      <c r="C68" s="5">
        <f t="shared" ref="C68:C131" si="11">IF($A68&lt;&gt;"",I67,"")</f>
        <v>2682393.5631828904</v>
      </c>
      <c r="D68" s="5">
        <f t="shared" si="7"/>
        <v>61938.933059520001</v>
      </c>
      <c r="E68" s="5">
        <f t="shared" si="8"/>
        <v>18581.679917856</v>
      </c>
      <c r="F68" s="5">
        <f t="shared" si="9"/>
        <v>13411.967815914453</v>
      </c>
      <c r="G68" s="5">
        <f>IF(A68&lt;&gt;"",IF($M$12,_xlfn.XLOOKUP(A68,Harcamalar!$D$2:$D$100,Harcamalar!$G$2:$G$100,0),0),"")</f>
        <v>0</v>
      </c>
      <c r="H68" s="5" t="str">
        <f>IF(A68&lt;&gt;"",IF($M$12,_xlfn.XLOOKUP(A68,Harcamalar!$D$2:$D$120,Harcamalar!$H$2:$H$120,""),""),"")</f>
        <v/>
      </c>
      <c r="I68" s="5">
        <f t="shared" si="10"/>
        <v>2714387.2109166612</v>
      </c>
    </row>
    <row r="69" spans="1:9" x14ac:dyDescent="0.25">
      <c r="A69" s="3">
        <v>47543</v>
      </c>
      <c r="B69" s="7">
        <f t="shared" si="6"/>
        <v>36</v>
      </c>
      <c r="C69" s="5">
        <f t="shared" si="11"/>
        <v>2714387.2109166612</v>
      </c>
      <c r="D69" s="5">
        <f t="shared" si="7"/>
        <v>61938.933059520001</v>
      </c>
      <c r="E69" s="5">
        <f t="shared" si="8"/>
        <v>18581.679917856</v>
      </c>
      <c r="F69" s="5">
        <f t="shared" si="9"/>
        <v>13571.936054583306</v>
      </c>
      <c r="G69" s="5">
        <f>IF(A69&lt;&gt;"",IF($M$12,_xlfn.XLOOKUP(A69,Harcamalar!$D$2:$D$100,Harcamalar!$G$2:$G$100,0),0),"")</f>
        <v>0</v>
      </c>
      <c r="H69" s="5" t="str">
        <f>IF(A69&lt;&gt;"",IF($M$12,_xlfn.XLOOKUP(A69,Harcamalar!$D$2:$D$120,Harcamalar!$H$2:$H$120,""),""),"")</f>
        <v/>
      </c>
      <c r="I69" s="5">
        <f t="shared" si="10"/>
        <v>2746540.8268891005</v>
      </c>
    </row>
    <row r="70" spans="1:9" x14ac:dyDescent="0.25">
      <c r="A70" s="3">
        <v>47574</v>
      </c>
      <c r="B70" s="7">
        <f t="shared" si="6"/>
        <v>36</v>
      </c>
      <c r="C70" s="5">
        <f t="shared" si="11"/>
        <v>2746540.8268891005</v>
      </c>
      <c r="D70" s="5">
        <f t="shared" si="7"/>
        <v>61938.933059520001</v>
      </c>
      <c r="E70" s="5">
        <f t="shared" si="8"/>
        <v>18581.679917856</v>
      </c>
      <c r="F70" s="5">
        <f t="shared" si="9"/>
        <v>13732.704134445503</v>
      </c>
      <c r="G70" s="5">
        <f>IF(A70&lt;&gt;"",IF($M$12,_xlfn.XLOOKUP(A70,Harcamalar!$D$2:$D$100,Harcamalar!$G$2:$G$100,0),0),"")</f>
        <v>0</v>
      </c>
      <c r="H70" s="5" t="str">
        <f>IF(A70&lt;&gt;"",IF($M$12,_xlfn.XLOOKUP(A70,Harcamalar!$D$2:$D$120,Harcamalar!$H$2:$H$120,""),""),"")</f>
        <v/>
      </c>
      <c r="I70" s="5">
        <f t="shared" si="10"/>
        <v>2778855.2109414022</v>
      </c>
    </row>
    <row r="71" spans="1:9" x14ac:dyDescent="0.25">
      <c r="A71" s="3">
        <v>47604</v>
      </c>
      <c r="B71" s="7">
        <f t="shared" si="6"/>
        <v>36</v>
      </c>
      <c r="C71" s="5">
        <f t="shared" si="11"/>
        <v>2778855.2109414022</v>
      </c>
      <c r="D71" s="5">
        <f t="shared" si="7"/>
        <v>61938.933059520001</v>
      </c>
      <c r="E71" s="5">
        <f t="shared" si="8"/>
        <v>18581.679917856</v>
      </c>
      <c r="F71" s="5">
        <f t="shared" si="9"/>
        <v>13894.276054707012</v>
      </c>
      <c r="G71" s="5">
        <f>IF(A71&lt;&gt;"",IF($M$12,_xlfn.XLOOKUP(A71,Harcamalar!$D$2:$D$100,Harcamalar!$G$2:$G$100,0),0),"")</f>
        <v>2500000</v>
      </c>
      <c r="H71" s="5" t="str">
        <f>IF(A71&lt;&gt;"",IF($M$12,_xlfn.XLOOKUP(A71,Harcamalar!$D$2:$D$120,Harcamalar!$H$2:$H$120,""),""),"")</f>
        <v>1+1 şehir dışı</v>
      </c>
      <c r="I71" s="5">
        <f t="shared" si="10"/>
        <v>311331.16691396525</v>
      </c>
    </row>
    <row r="72" spans="1:9" x14ac:dyDescent="0.25">
      <c r="A72" s="3">
        <v>47635</v>
      </c>
      <c r="B72" s="7">
        <f t="shared" si="6"/>
        <v>36</v>
      </c>
      <c r="C72" s="5">
        <f t="shared" si="11"/>
        <v>311331.16691396525</v>
      </c>
      <c r="D72" s="5">
        <f t="shared" si="7"/>
        <v>61938.933059520001</v>
      </c>
      <c r="E72" s="5">
        <f t="shared" si="8"/>
        <v>18581.679917856</v>
      </c>
      <c r="F72" s="5">
        <f t="shared" si="9"/>
        <v>1556.6558345698263</v>
      </c>
      <c r="G72" s="5">
        <f>IF(A72&lt;&gt;"",IF($M$12,_xlfn.XLOOKUP(A72,Harcamalar!$D$2:$D$100,Harcamalar!$G$2:$G$100,0),0),"")</f>
        <v>0</v>
      </c>
      <c r="H72" s="5" t="str">
        <f>IF(A72&lt;&gt;"",IF($M$12,_xlfn.XLOOKUP(A72,Harcamalar!$D$2:$D$120,Harcamalar!$H$2:$H$120,""),""),"")</f>
        <v/>
      </c>
      <c r="I72" s="5">
        <f t="shared" si="10"/>
        <v>331469.50266639108</v>
      </c>
    </row>
    <row r="73" spans="1:9" x14ac:dyDescent="0.25">
      <c r="A73" s="3">
        <v>47665</v>
      </c>
      <c r="B73" s="7">
        <f t="shared" si="6"/>
        <v>36</v>
      </c>
      <c r="C73" s="5">
        <f t="shared" si="11"/>
        <v>331469.50266639108</v>
      </c>
      <c r="D73" s="5">
        <f t="shared" si="7"/>
        <v>61938.933059520001</v>
      </c>
      <c r="E73" s="5">
        <f t="shared" si="8"/>
        <v>18581.679917856</v>
      </c>
      <c r="F73" s="5">
        <f t="shared" si="9"/>
        <v>1657.3475133319555</v>
      </c>
      <c r="G73" s="5">
        <f>IF(A73&lt;&gt;"",IF($M$12,_xlfn.XLOOKUP(A73,Harcamalar!$D$2:$D$100,Harcamalar!$G$2:$G$100,0),0),"")</f>
        <v>0</v>
      </c>
      <c r="H73" s="5" t="str">
        <f>IF(A73&lt;&gt;"",IF($M$12,_xlfn.XLOOKUP(A73,Harcamalar!$D$2:$D$120,Harcamalar!$H$2:$H$120,""),""),"")</f>
        <v/>
      </c>
      <c r="I73" s="5">
        <f t="shared" si="10"/>
        <v>351708.53009757906</v>
      </c>
    </row>
    <row r="74" spans="1:9" x14ac:dyDescent="0.25">
      <c r="A74" s="3">
        <v>47696</v>
      </c>
      <c r="B74" s="7">
        <f t="shared" si="6"/>
        <v>36</v>
      </c>
      <c r="C74" s="5">
        <f t="shared" si="11"/>
        <v>351708.53009757906</v>
      </c>
      <c r="D74" s="5">
        <f t="shared" si="7"/>
        <v>61938.933059520001</v>
      </c>
      <c r="E74" s="5">
        <f t="shared" si="8"/>
        <v>18581.679917856</v>
      </c>
      <c r="F74" s="5">
        <f t="shared" si="9"/>
        <v>1758.5426504878953</v>
      </c>
      <c r="G74" s="5">
        <f>IF(A74&lt;&gt;"",IF($M$12,_xlfn.XLOOKUP(A74,Harcamalar!$D$2:$D$100,Harcamalar!$G$2:$G$100,0),0),"")</f>
        <v>40000</v>
      </c>
      <c r="H74" s="5" t="str">
        <f>IF(A74&lt;&gt;"",IF($M$12,_xlfn.XLOOKUP(A74,Harcamalar!$D$2:$D$120,Harcamalar!$H$2:$H$120,""),""),"")</f>
        <v>Tatil</v>
      </c>
      <c r="I74" s="5">
        <f t="shared" si="10"/>
        <v>332048.75266592298</v>
      </c>
    </row>
    <row r="75" spans="1:9" x14ac:dyDescent="0.25">
      <c r="A75" s="3">
        <v>47727</v>
      </c>
      <c r="B75" s="7">
        <f t="shared" si="6"/>
        <v>36</v>
      </c>
      <c r="C75" s="5">
        <f t="shared" si="11"/>
        <v>332048.75266592298</v>
      </c>
      <c r="D75" s="5">
        <f t="shared" si="7"/>
        <v>61938.933059520001</v>
      </c>
      <c r="E75" s="5">
        <f t="shared" si="8"/>
        <v>18581.679917856</v>
      </c>
      <c r="F75" s="5">
        <f t="shared" si="9"/>
        <v>1660.2437633296149</v>
      </c>
      <c r="G75" s="5">
        <f>IF(A75&lt;&gt;"",IF($M$12,_xlfn.XLOOKUP(A75,Harcamalar!$D$2:$D$100,Harcamalar!$G$2:$G$100,0),0),"")</f>
        <v>0</v>
      </c>
      <c r="H75" s="5" t="str">
        <f>IF(A75&lt;&gt;"",IF($M$12,_xlfn.XLOOKUP(A75,Harcamalar!$D$2:$D$120,Harcamalar!$H$2:$H$120,""),""),"")</f>
        <v/>
      </c>
      <c r="I75" s="5">
        <f t="shared" si="10"/>
        <v>352290.67634710862</v>
      </c>
    </row>
    <row r="76" spans="1:9" x14ac:dyDescent="0.25">
      <c r="A76" s="3">
        <v>47757</v>
      </c>
      <c r="B76" s="7">
        <f t="shared" si="6"/>
        <v>36</v>
      </c>
      <c r="C76" s="5">
        <f t="shared" si="11"/>
        <v>352290.67634710862</v>
      </c>
      <c r="D76" s="5">
        <f t="shared" si="7"/>
        <v>61938.933059520001</v>
      </c>
      <c r="E76" s="5">
        <f t="shared" si="8"/>
        <v>18581.679917856</v>
      </c>
      <c r="F76" s="5">
        <f t="shared" si="9"/>
        <v>1761.4533817355432</v>
      </c>
      <c r="G76" s="5">
        <f>IF(A76&lt;&gt;"",IF($M$12,_xlfn.XLOOKUP(A76,Harcamalar!$D$2:$D$100,Harcamalar!$G$2:$G$100,0),0),"")</f>
        <v>0</v>
      </c>
      <c r="H76" s="5" t="str">
        <f>IF(A76&lt;&gt;"",IF($M$12,_xlfn.XLOOKUP(A76,Harcamalar!$D$2:$D$120,Harcamalar!$H$2:$H$120,""),""),"")</f>
        <v/>
      </c>
      <c r="I76" s="5">
        <f t="shared" si="10"/>
        <v>372633.80964670016</v>
      </c>
    </row>
    <row r="77" spans="1:9" x14ac:dyDescent="0.25">
      <c r="A77" s="3">
        <v>47788</v>
      </c>
      <c r="B77" s="7">
        <f t="shared" si="6"/>
        <v>36</v>
      </c>
      <c r="C77" s="5">
        <f t="shared" si="11"/>
        <v>372633.80964670016</v>
      </c>
      <c r="D77" s="5">
        <f t="shared" si="7"/>
        <v>61938.933059520001</v>
      </c>
      <c r="E77" s="5">
        <f t="shared" si="8"/>
        <v>18581.679917856</v>
      </c>
      <c r="F77" s="5">
        <f t="shared" si="9"/>
        <v>1863.1690482335009</v>
      </c>
      <c r="G77" s="5">
        <f>IF(A77&lt;&gt;"",IF($M$12,_xlfn.XLOOKUP(A77,Harcamalar!$D$2:$D$100,Harcamalar!$G$2:$G$100,0),0),"")</f>
        <v>0</v>
      </c>
      <c r="H77" s="5" t="str">
        <f>IF(A77&lt;&gt;"",IF($M$12,_xlfn.XLOOKUP(A77,Harcamalar!$D$2:$D$120,Harcamalar!$H$2:$H$120,""),""),"")</f>
        <v/>
      </c>
      <c r="I77" s="5">
        <f t="shared" si="10"/>
        <v>393078.65861278964</v>
      </c>
    </row>
    <row r="78" spans="1:9" x14ac:dyDescent="0.25">
      <c r="A78" s="3">
        <v>47818</v>
      </c>
      <c r="B78" s="7">
        <f t="shared" si="6"/>
        <v>36</v>
      </c>
      <c r="C78" s="5">
        <f t="shared" si="11"/>
        <v>393078.65861278964</v>
      </c>
      <c r="D78" s="5">
        <f t="shared" si="7"/>
        <v>61938.933059520001</v>
      </c>
      <c r="E78" s="5">
        <f t="shared" si="8"/>
        <v>18581.679917856</v>
      </c>
      <c r="F78" s="5">
        <f t="shared" si="9"/>
        <v>1965.3932930639482</v>
      </c>
      <c r="G78" s="5">
        <f>IF(A78&lt;&gt;"",IF($M$12,_xlfn.XLOOKUP(A78,Harcamalar!$D$2:$D$100,Harcamalar!$G$2:$G$100,0),0),"")</f>
        <v>0</v>
      </c>
      <c r="H78" s="5" t="str">
        <f>IF(A78&lt;&gt;"",IF($M$12,_xlfn.XLOOKUP(A78,Harcamalar!$D$2:$D$120,Harcamalar!$H$2:$H$120,""),""),"")</f>
        <v/>
      </c>
      <c r="I78" s="5">
        <f t="shared" si="10"/>
        <v>413625.73182370962</v>
      </c>
    </row>
    <row r="79" spans="1:9" x14ac:dyDescent="0.25">
      <c r="A79" s="3">
        <v>47849</v>
      </c>
      <c r="B79" s="7">
        <f t="shared" si="6"/>
        <v>37</v>
      </c>
      <c r="C79" s="5">
        <f t="shared" si="11"/>
        <v>413625.73182370962</v>
      </c>
      <c r="D79" s="5">
        <f t="shared" si="7"/>
        <v>63177.711720710387</v>
      </c>
      <c r="E79" s="5">
        <f t="shared" si="8"/>
        <v>18953.313516213115</v>
      </c>
      <c r="F79" s="5">
        <f t="shared" si="9"/>
        <v>2068.1286591185481</v>
      </c>
      <c r="G79" s="5">
        <f>IF(A79&lt;&gt;"",IF($M$12,_xlfn.XLOOKUP(A79,Harcamalar!$D$2:$D$100,Harcamalar!$G$2:$G$100,0),0),"")</f>
        <v>0</v>
      </c>
      <c r="H79" s="5" t="str">
        <f>IF(A79&lt;&gt;"",IF($M$12,_xlfn.XLOOKUP(A79,Harcamalar!$D$2:$D$120,Harcamalar!$H$2:$H$120,""),""),"")</f>
        <v/>
      </c>
      <c r="I79" s="5">
        <f t="shared" si="10"/>
        <v>434647.17399904126</v>
      </c>
    </row>
    <row r="80" spans="1:9" x14ac:dyDescent="0.25">
      <c r="A80" s="3">
        <v>47880</v>
      </c>
      <c r="B80" s="7">
        <f t="shared" si="6"/>
        <v>37</v>
      </c>
      <c r="C80" s="5">
        <f t="shared" si="11"/>
        <v>434647.17399904126</v>
      </c>
      <c r="D80" s="5">
        <f t="shared" si="7"/>
        <v>63177.711720710387</v>
      </c>
      <c r="E80" s="5">
        <f t="shared" si="8"/>
        <v>18953.313516213115</v>
      </c>
      <c r="F80" s="5">
        <f t="shared" si="9"/>
        <v>2173.2358699952065</v>
      </c>
      <c r="G80" s="5">
        <f>IF(A80&lt;&gt;"",IF($M$12,_xlfn.XLOOKUP(A80,Harcamalar!$D$2:$D$100,Harcamalar!$G$2:$G$100,0),0),"")</f>
        <v>0</v>
      </c>
      <c r="H80" s="5" t="str">
        <f>IF(A80&lt;&gt;"",IF($M$12,_xlfn.XLOOKUP(A80,Harcamalar!$D$2:$D$120,Harcamalar!$H$2:$H$120,""),""),"")</f>
        <v/>
      </c>
      <c r="I80" s="5">
        <f t="shared" si="10"/>
        <v>455773.72338524956</v>
      </c>
    </row>
    <row r="81" spans="1:9" x14ac:dyDescent="0.25">
      <c r="A81" s="3">
        <v>47908</v>
      </c>
      <c r="B81" s="7">
        <f t="shared" si="6"/>
        <v>37</v>
      </c>
      <c r="C81" s="5">
        <f t="shared" si="11"/>
        <v>455773.72338524956</v>
      </c>
      <c r="D81" s="5">
        <f t="shared" si="7"/>
        <v>63177.711720710387</v>
      </c>
      <c r="E81" s="5">
        <f t="shared" si="8"/>
        <v>18953.313516213115</v>
      </c>
      <c r="F81" s="5">
        <f t="shared" si="9"/>
        <v>2278.8686169262478</v>
      </c>
      <c r="G81" s="5">
        <f>IF(A81&lt;&gt;"",IF($M$12,_xlfn.XLOOKUP(A81,Harcamalar!$D$2:$D$100,Harcamalar!$G$2:$G$100,0),0),"")</f>
        <v>0</v>
      </c>
      <c r="H81" s="5" t="str">
        <f>IF(A81&lt;&gt;"",IF($M$12,_xlfn.XLOOKUP(A81,Harcamalar!$D$2:$D$120,Harcamalar!$H$2:$H$120,""),""),"")</f>
        <v/>
      </c>
      <c r="I81" s="5">
        <f t="shared" si="10"/>
        <v>477005.9055183889</v>
      </c>
    </row>
    <row r="82" spans="1:9" x14ac:dyDescent="0.25">
      <c r="A82" s="3">
        <v>47939</v>
      </c>
      <c r="B82" s="7">
        <f t="shared" si="6"/>
        <v>37</v>
      </c>
      <c r="C82" s="5">
        <f t="shared" si="11"/>
        <v>477005.9055183889</v>
      </c>
      <c r="D82" s="5">
        <f t="shared" si="7"/>
        <v>63177.711720710387</v>
      </c>
      <c r="E82" s="5">
        <f t="shared" si="8"/>
        <v>18953.313516213115</v>
      </c>
      <c r="F82" s="5">
        <f t="shared" si="9"/>
        <v>2385.0295275919448</v>
      </c>
      <c r="G82" s="5">
        <f>IF(A82&lt;&gt;"",IF($M$12,_xlfn.XLOOKUP(A82,Harcamalar!$D$2:$D$100,Harcamalar!$G$2:$G$100,0),0),"")</f>
        <v>0</v>
      </c>
      <c r="H82" s="5" t="str">
        <f>IF(A82&lt;&gt;"",IF($M$12,_xlfn.XLOOKUP(A82,Harcamalar!$D$2:$D$120,Harcamalar!$H$2:$H$120,""),""),"")</f>
        <v/>
      </c>
      <c r="I82" s="5">
        <f t="shared" si="10"/>
        <v>498344.24856219394</v>
      </c>
    </row>
    <row r="83" spans="1:9" x14ac:dyDescent="0.25">
      <c r="A83" s="3">
        <v>47969</v>
      </c>
      <c r="B83" s="7">
        <f t="shared" si="6"/>
        <v>37</v>
      </c>
      <c r="C83" s="5">
        <f t="shared" si="11"/>
        <v>498344.24856219394</v>
      </c>
      <c r="D83" s="5">
        <f t="shared" si="7"/>
        <v>63177.711720710387</v>
      </c>
      <c r="E83" s="5">
        <f t="shared" si="8"/>
        <v>18953.313516213115</v>
      </c>
      <c r="F83" s="5">
        <f t="shared" si="9"/>
        <v>2491.7212428109697</v>
      </c>
      <c r="G83" s="5">
        <f>IF(A83&lt;&gt;"",IF($M$12,_xlfn.XLOOKUP(A83,Harcamalar!$D$2:$D$100,Harcamalar!$G$2:$G$100,0),0),"")</f>
        <v>0</v>
      </c>
      <c r="H83" s="5" t="str">
        <f>IF(A83&lt;&gt;"",IF($M$12,_xlfn.XLOOKUP(A83,Harcamalar!$D$2:$D$120,Harcamalar!$H$2:$H$120,""),""),"")</f>
        <v/>
      </c>
      <c r="I83" s="5">
        <f t="shared" si="10"/>
        <v>519789.28332121798</v>
      </c>
    </row>
    <row r="84" spans="1:9" x14ac:dyDescent="0.25">
      <c r="A84" s="3">
        <v>48000</v>
      </c>
      <c r="B84" s="7">
        <f t="shared" si="6"/>
        <v>37</v>
      </c>
      <c r="C84" s="5">
        <f t="shared" si="11"/>
        <v>519789.28332121798</v>
      </c>
      <c r="D84" s="5">
        <f t="shared" si="7"/>
        <v>63177.711720710387</v>
      </c>
      <c r="E84" s="5">
        <f t="shared" si="8"/>
        <v>18953.313516213115</v>
      </c>
      <c r="F84" s="5">
        <f t="shared" si="9"/>
        <v>2598.9464166060898</v>
      </c>
      <c r="G84" s="5">
        <f>IF(A84&lt;&gt;"",IF($M$12,_xlfn.XLOOKUP(A84,Harcamalar!$D$2:$D$100,Harcamalar!$G$2:$G$100,0),0),"")</f>
        <v>0</v>
      </c>
      <c r="H84" s="5" t="str">
        <f>IF(A84&lt;&gt;"",IF($M$12,_xlfn.XLOOKUP(A84,Harcamalar!$D$2:$D$120,Harcamalar!$H$2:$H$120,""),""),"")</f>
        <v/>
      </c>
      <c r="I84" s="5">
        <f t="shared" si="10"/>
        <v>541341.54325403715</v>
      </c>
    </row>
    <row r="85" spans="1:9" x14ac:dyDescent="0.25">
      <c r="A85" s="3">
        <v>48030</v>
      </c>
      <c r="B85" s="7">
        <f t="shared" si="6"/>
        <v>37</v>
      </c>
      <c r="C85" s="5">
        <f t="shared" si="11"/>
        <v>541341.54325403715</v>
      </c>
      <c r="D85" s="5">
        <f t="shared" si="7"/>
        <v>63177.711720710387</v>
      </c>
      <c r="E85" s="5">
        <f t="shared" si="8"/>
        <v>18953.313516213115</v>
      </c>
      <c r="F85" s="5">
        <f t="shared" si="9"/>
        <v>2706.7077162701858</v>
      </c>
      <c r="G85" s="5">
        <f>IF(A85&lt;&gt;"",IF($M$12,_xlfn.XLOOKUP(A85,Harcamalar!$D$2:$D$100,Harcamalar!$G$2:$G$100,0),0),"")</f>
        <v>0</v>
      </c>
      <c r="H85" s="5" t="str">
        <f>IF(A85&lt;&gt;"",IF($M$12,_xlfn.XLOOKUP(A85,Harcamalar!$D$2:$D$120,Harcamalar!$H$2:$H$120,""),""),"")</f>
        <v/>
      </c>
      <c r="I85" s="5">
        <f t="shared" si="10"/>
        <v>563001.56448652048</v>
      </c>
    </row>
    <row r="86" spans="1:9" x14ac:dyDescent="0.25">
      <c r="A86" s="3">
        <v>48061</v>
      </c>
      <c r="B86" s="7">
        <f t="shared" si="6"/>
        <v>37</v>
      </c>
      <c r="C86" s="5">
        <f t="shared" si="11"/>
        <v>563001.56448652048</v>
      </c>
      <c r="D86" s="5">
        <f t="shared" si="7"/>
        <v>63177.711720710387</v>
      </c>
      <c r="E86" s="5">
        <f t="shared" si="8"/>
        <v>18953.313516213115</v>
      </c>
      <c r="F86" s="5">
        <f t="shared" si="9"/>
        <v>2815.0078224326026</v>
      </c>
      <c r="G86" s="5">
        <f>IF(A86&lt;&gt;"",IF($M$12,_xlfn.XLOOKUP(A86,Harcamalar!$D$2:$D$100,Harcamalar!$G$2:$G$100,0),0),"")</f>
        <v>0</v>
      </c>
      <c r="H86" s="5" t="str">
        <f>IF(A86&lt;&gt;"",IF($M$12,_xlfn.XLOOKUP(A86,Harcamalar!$D$2:$D$120,Harcamalar!$H$2:$H$120,""),""),"")</f>
        <v/>
      </c>
      <c r="I86" s="5">
        <f t="shared" si="10"/>
        <v>584769.88582516613</v>
      </c>
    </row>
    <row r="87" spans="1:9" x14ac:dyDescent="0.25">
      <c r="A87" s="3">
        <v>48092</v>
      </c>
      <c r="B87" s="7">
        <f t="shared" si="6"/>
        <v>37</v>
      </c>
      <c r="C87" s="5">
        <f t="shared" si="11"/>
        <v>584769.88582516613</v>
      </c>
      <c r="D87" s="5">
        <f t="shared" si="7"/>
        <v>63177.711720710387</v>
      </c>
      <c r="E87" s="5">
        <f t="shared" si="8"/>
        <v>18953.313516213115</v>
      </c>
      <c r="F87" s="5">
        <f t="shared" si="9"/>
        <v>2923.8494291258307</v>
      </c>
      <c r="G87" s="5">
        <f>IF(A87&lt;&gt;"",IF($M$12,_xlfn.XLOOKUP(A87,Harcamalar!$D$2:$D$100,Harcamalar!$G$2:$G$100,0),0),"")</f>
        <v>0</v>
      </c>
      <c r="H87" s="5" t="str">
        <f>IF(A87&lt;&gt;"",IF($M$12,_xlfn.XLOOKUP(A87,Harcamalar!$D$2:$D$120,Harcamalar!$H$2:$H$120,""),""),"")</f>
        <v/>
      </c>
      <c r="I87" s="5">
        <f t="shared" si="10"/>
        <v>606647.048770505</v>
      </c>
    </row>
    <row r="88" spans="1:9" x14ac:dyDescent="0.25">
      <c r="A88" s="3">
        <v>48122</v>
      </c>
      <c r="B88" s="7">
        <f t="shared" si="6"/>
        <v>37</v>
      </c>
      <c r="C88" s="5">
        <f t="shared" si="11"/>
        <v>606647.048770505</v>
      </c>
      <c r="D88" s="5">
        <f t="shared" si="7"/>
        <v>63177.711720710387</v>
      </c>
      <c r="E88" s="5">
        <f t="shared" si="8"/>
        <v>18953.313516213115</v>
      </c>
      <c r="F88" s="5">
        <f t="shared" si="9"/>
        <v>3033.2352438525249</v>
      </c>
      <c r="G88" s="5">
        <f>IF(A88&lt;&gt;"",IF($M$12,_xlfn.XLOOKUP(A88,Harcamalar!$D$2:$D$100,Harcamalar!$G$2:$G$100,0),0),"")</f>
        <v>0</v>
      </c>
      <c r="H88" s="5" t="str">
        <f>IF(A88&lt;&gt;"",IF($M$12,_xlfn.XLOOKUP(A88,Harcamalar!$D$2:$D$120,Harcamalar!$H$2:$H$120,""),""),"")</f>
        <v/>
      </c>
      <c r="I88" s="5">
        <f t="shared" si="10"/>
        <v>628633.59753057058</v>
      </c>
    </row>
    <row r="89" spans="1:9" x14ac:dyDescent="0.25">
      <c r="A89" s="3">
        <v>48153</v>
      </c>
      <c r="B89" s="7">
        <f t="shared" si="6"/>
        <v>37</v>
      </c>
      <c r="C89" s="5">
        <f t="shared" si="11"/>
        <v>628633.59753057058</v>
      </c>
      <c r="D89" s="5">
        <f t="shared" si="7"/>
        <v>63177.711720710387</v>
      </c>
      <c r="E89" s="5">
        <f t="shared" si="8"/>
        <v>18953.313516213115</v>
      </c>
      <c r="F89" s="5">
        <f t="shared" si="9"/>
        <v>3143.1679876528528</v>
      </c>
      <c r="G89" s="5">
        <f>IF(A89&lt;&gt;"",IF($M$12,_xlfn.XLOOKUP(A89,Harcamalar!$D$2:$D$100,Harcamalar!$G$2:$G$100,0),0),"")</f>
        <v>0</v>
      </c>
      <c r="H89" s="5" t="str">
        <f>IF(A89&lt;&gt;"",IF($M$12,_xlfn.XLOOKUP(A89,Harcamalar!$D$2:$D$120,Harcamalar!$H$2:$H$120,""),""),"")</f>
        <v/>
      </c>
      <c r="I89" s="5">
        <f t="shared" si="10"/>
        <v>650730.07903443649</v>
      </c>
    </row>
    <row r="90" spans="1:9" x14ac:dyDescent="0.25">
      <c r="A90" s="3">
        <v>48183</v>
      </c>
      <c r="B90" s="7">
        <f t="shared" si="6"/>
        <v>37</v>
      </c>
      <c r="C90" s="5">
        <f t="shared" si="11"/>
        <v>650730.07903443649</v>
      </c>
      <c r="D90" s="5">
        <f t="shared" si="7"/>
        <v>63177.711720710387</v>
      </c>
      <c r="E90" s="5">
        <f t="shared" si="8"/>
        <v>18953.313516213115</v>
      </c>
      <c r="F90" s="5">
        <f t="shared" si="9"/>
        <v>3253.6503951721825</v>
      </c>
      <c r="G90" s="5">
        <f>IF(A90&lt;&gt;"",IF($M$12,_xlfn.XLOOKUP(A90,Harcamalar!$D$2:$D$100,Harcamalar!$G$2:$G$100,0),0),"")</f>
        <v>0</v>
      </c>
      <c r="H90" s="5" t="str">
        <f>IF(A90&lt;&gt;"",IF($M$12,_xlfn.XLOOKUP(A90,Harcamalar!$D$2:$D$120,Harcamalar!$H$2:$H$120,""),""),"")</f>
        <v/>
      </c>
      <c r="I90" s="5">
        <f t="shared" si="10"/>
        <v>672937.04294582177</v>
      </c>
    </row>
    <row r="91" spans="1:9" x14ac:dyDescent="0.25">
      <c r="A91" s="3">
        <v>48214</v>
      </c>
      <c r="B91" s="7">
        <f t="shared" si="6"/>
        <v>38</v>
      </c>
      <c r="C91" s="5">
        <f t="shared" si="11"/>
        <v>672937.04294582177</v>
      </c>
      <c r="D91" s="5">
        <f t="shared" si="7"/>
        <v>64441.265955124603</v>
      </c>
      <c r="E91" s="5">
        <f t="shared" si="8"/>
        <v>19332.379786537382</v>
      </c>
      <c r="F91" s="5">
        <f t="shared" si="9"/>
        <v>3364.6852147291088</v>
      </c>
      <c r="G91" s="5">
        <f>IF(A91&lt;&gt;"",IF($M$12,_xlfn.XLOOKUP(A91,Harcamalar!$D$2:$D$100,Harcamalar!$G$2:$G$100,0),0),"")</f>
        <v>0</v>
      </c>
      <c r="H91" s="5" t="str">
        <f>IF(A91&lt;&gt;"",IF($M$12,_xlfn.XLOOKUP(A91,Harcamalar!$D$2:$D$120,Harcamalar!$H$2:$H$120,""),""),"")</f>
        <v/>
      </c>
      <c r="I91" s="5">
        <f t="shared" si="10"/>
        <v>695634.10794708831</v>
      </c>
    </row>
    <row r="92" spans="1:9" x14ac:dyDescent="0.25">
      <c r="A92" s="3">
        <v>48245</v>
      </c>
      <c r="B92" s="7">
        <f t="shared" si="6"/>
        <v>38</v>
      </c>
      <c r="C92" s="5">
        <f t="shared" si="11"/>
        <v>695634.10794708831</v>
      </c>
      <c r="D92" s="5">
        <f t="shared" si="7"/>
        <v>64441.265955124603</v>
      </c>
      <c r="E92" s="5">
        <f t="shared" si="8"/>
        <v>19332.379786537382</v>
      </c>
      <c r="F92" s="5">
        <f t="shared" si="9"/>
        <v>3478.1705397354417</v>
      </c>
      <c r="G92" s="5">
        <f>IF(A92&lt;&gt;"",IF($M$12,_xlfn.XLOOKUP(A92,Harcamalar!$D$2:$D$100,Harcamalar!$G$2:$G$100,0),0),"")</f>
        <v>0</v>
      </c>
      <c r="H92" s="5" t="str">
        <f>IF(A92&lt;&gt;"",IF($M$12,_xlfn.XLOOKUP(A92,Harcamalar!$D$2:$D$120,Harcamalar!$H$2:$H$120,""),""),"")</f>
        <v/>
      </c>
      <c r="I92" s="5">
        <f t="shared" si="10"/>
        <v>718444.65827336116</v>
      </c>
    </row>
    <row r="93" spans="1:9" x14ac:dyDescent="0.25">
      <c r="A93" s="3">
        <v>48274</v>
      </c>
      <c r="B93" s="7">
        <f t="shared" si="6"/>
        <v>38</v>
      </c>
      <c r="C93" s="5">
        <f t="shared" si="11"/>
        <v>718444.65827336116</v>
      </c>
      <c r="D93" s="5">
        <f t="shared" si="7"/>
        <v>64441.265955124603</v>
      </c>
      <c r="E93" s="5">
        <f t="shared" si="8"/>
        <v>19332.379786537382</v>
      </c>
      <c r="F93" s="5">
        <f t="shared" si="9"/>
        <v>3592.2232913668058</v>
      </c>
      <c r="G93" s="5">
        <f>IF(A93&lt;&gt;"",IF($M$12,_xlfn.XLOOKUP(A93,Harcamalar!$D$2:$D$100,Harcamalar!$G$2:$G$100,0),0),"")</f>
        <v>0</v>
      </c>
      <c r="H93" s="5" t="str">
        <f>IF(A93&lt;&gt;"",IF($M$12,_xlfn.XLOOKUP(A93,Harcamalar!$D$2:$D$120,Harcamalar!$H$2:$H$120,""),""),"")</f>
        <v/>
      </c>
      <c r="I93" s="5">
        <f t="shared" si="10"/>
        <v>741369.26135126536</v>
      </c>
    </row>
    <row r="94" spans="1:9" x14ac:dyDescent="0.25">
      <c r="A94" s="3">
        <v>48305</v>
      </c>
      <c r="B94" s="7">
        <f t="shared" si="6"/>
        <v>38</v>
      </c>
      <c r="C94" s="5">
        <f t="shared" si="11"/>
        <v>741369.26135126536</v>
      </c>
      <c r="D94" s="5">
        <f t="shared" si="7"/>
        <v>64441.265955124603</v>
      </c>
      <c r="E94" s="5">
        <f t="shared" si="8"/>
        <v>19332.379786537382</v>
      </c>
      <c r="F94" s="5">
        <f t="shared" si="9"/>
        <v>3706.8463067563271</v>
      </c>
      <c r="G94" s="5">
        <f>IF(A94&lt;&gt;"",IF($M$12,_xlfn.XLOOKUP(A94,Harcamalar!$D$2:$D$100,Harcamalar!$G$2:$G$100,0),0),"")</f>
        <v>0</v>
      </c>
      <c r="H94" s="5" t="str">
        <f>IF(A94&lt;&gt;"",IF($M$12,_xlfn.XLOOKUP(A94,Harcamalar!$D$2:$D$120,Harcamalar!$H$2:$H$120,""),""),"")</f>
        <v/>
      </c>
      <c r="I94" s="5">
        <f t="shared" si="10"/>
        <v>764408.48744455911</v>
      </c>
    </row>
    <row r="95" spans="1:9" x14ac:dyDescent="0.25">
      <c r="A95" s="3">
        <v>48335</v>
      </c>
      <c r="B95" s="7">
        <f t="shared" si="6"/>
        <v>38</v>
      </c>
      <c r="C95" s="5">
        <f t="shared" si="11"/>
        <v>764408.48744455911</v>
      </c>
      <c r="D95" s="5">
        <f t="shared" si="7"/>
        <v>64441.265955124603</v>
      </c>
      <c r="E95" s="5">
        <f t="shared" si="8"/>
        <v>19332.379786537382</v>
      </c>
      <c r="F95" s="5">
        <f t="shared" si="9"/>
        <v>3822.0424372227958</v>
      </c>
      <c r="G95" s="5">
        <f>IF(A95&lt;&gt;"",IF($M$12,_xlfn.XLOOKUP(A95,Harcamalar!$D$2:$D$100,Harcamalar!$G$2:$G$100,0),0),"")</f>
        <v>0</v>
      </c>
      <c r="H95" s="5" t="str">
        <f>IF(A95&lt;&gt;"",IF($M$12,_xlfn.XLOOKUP(A95,Harcamalar!$D$2:$D$120,Harcamalar!$H$2:$H$120,""),""),"")</f>
        <v/>
      </c>
      <c r="I95" s="5">
        <f t="shared" si="10"/>
        <v>787562.90966831928</v>
      </c>
    </row>
    <row r="96" spans="1:9" x14ac:dyDescent="0.25">
      <c r="A96" s="3">
        <v>48366</v>
      </c>
      <c r="B96" s="7">
        <f t="shared" si="6"/>
        <v>38</v>
      </c>
      <c r="C96" s="5">
        <f t="shared" si="11"/>
        <v>787562.90966831928</v>
      </c>
      <c r="D96" s="5">
        <f t="shared" si="7"/>
        <v>64441.265955124603</v>
      </c>
      <c r="E96" s="5">
        <f t="shared" si="8"/>
        <v>19332.379786537382</v>
      </c>
      <c r="F96" s="5">
        <f t="shared" si="9"/>
        <v>3937.8145483415965</v>
      </c>
      <c r="G96" s="5">
        <f>IF(A96&lt;&gt;"",IF($M$12,_xlfn.XLOOKUP(A96,Harcamalar!$D$2:$D$100,Harcamalar!$G$2:$G$100,0),0),"")</f>
        <v>0</v>
      </c>
      <c r="H96" s="5" t="str">
        <f>IF(A96&lt;&gt;"",IF($M$12,_xlfn.XLOOKUP(A96,Harcamalar!$D$2:$D$120,Harcamalar!$H$2:$H$120,""),""),"")</f>
        <v/>
      </c>
      <c r="I96" s="5">
        <f t="shared" si="10"/>
        <v>810833.10400319821</v>
      </c>
    </row>
    <row r="97" spans="1:9" x14ac:dyDescent="0.25">
      <c r="A97" s="3">
        <v>48396</v>
      </c>
      <c r="B97" s="7">
        <f t="shared" si="6"/>
        <v>38</v>
      </c>
      <c r="C97" s="5">
        <f t="shared" si="11"/>
        <v>810833.10400319821</v>
      </c>
      <c r="D97" s="5">
        <f t="shared" si="7"/>
        <v>64441.265955124603</v>
      </c>
      <c r="E97" s="5">
        <f t="shared" si="8"/>
        <v>19332.379786537382</v>
      </c>
      <c r="F97" s="5">
        <f t="shared" si="9"/>
        <v>4054.1655200159912</v>
      </c>
      <c r="G97" s="5">
        <f>IF(A97&lt;&gt;"",IF($M$12,_xlfn.XLOOKUP(A97,Harcamalar!$D$2:$D$100,Harcamalar!$G$2:$G$100,0),0),"")</f>
        <v>0</v>
      </c>
      <c r="H97" s="5" t="str">
        <f>IF(A97&lt;&gt;"",IF($M$12,_xlfn.XLOOKUP(A97,Harcamalar!$D$2:$D$120,Harcamalar!$H$2:$H$120,""),""),"")</f>
        <v/>
      </c>
      <c r="I97" s="5">
        <f t="shared" si="10"/>
        <v>834219.64930975158</v>
      </c>
    </row>
    <row r="98" spans="1:9" x14ac:dyDescent="0.25">
      <c r="A98" s="3">
        <v>48427</v>
      </c>
      <c r="B98" s="7">
        <f t="shared" si="6"/>
        <v>38</v>
      </c>
      <c r="C98" s="5">
        <f t="shared" si="11"/>
        <v>834219.64930975158</v>
      </c>
      <c r="D98" s="5">
        <f t="shared" si="7"/>
        <v>64441.265955124603</v>
      </c>
      <c r="E98" s="5">
        <f t="shared" si="8"/>
        <v>19332.379786537382</v>
      </c>
      <c r="F98" s="5">
        <f t="shared" si="9"/>
        <v>4171.0982465487577</v>
      </c>
      <c r="G98" s="5">
        <f>IF(A98&lt;&gt;"",IF($M$12,_xlfn.XLOOKUP(A98,Harcamalar!$D$2:$D$100,Harcamalar!$G$2:$G$100,0),0),"")</f>
        <v>0</v>
      </c>
      <c r="H98" s="5" t="str">
        <f>IF(A98&lt;&gt;"",IF($M$12,_xlfn.XLOOKUP(A98,Harcamalar!$D$2:$D$120,Harcamalar!$H$2:$H$120,""),""),"")</f>
        <v/>
      </c>
      <c r="I98" s="5">
        <f t="shared" si="10"/>
        <v>857723.12734283775</v>
      </c>
    </row>
    <row r="99" spans="1:9" x14ac:dyDescent="0.25">
      <c r="A99" s="3">
        <v>48458</v>
      </c>
      <c r="B99" s="7">
        <f t="shared" si="6"/>
        <v>38</v>
      </c>
      <c r="C99" s="5">
        <f t="shared" si="11"/>
        <v>857723.12734283775</v>
      </c>
      <c r="D99" s="5">
        <f t="shared" si="7"/>
        <v>64441.265955124603</v>
      </c>
      <c r="E99" s="5">
        <f t="shared" si="8"/>
        <v>19332.379786537382</v>
      </c>
      <c r="F99" s="5">
        <f t="shared" si="9"/>
        <v>4288.6156367141884</v>
      </c>
      <c r="G99" s="5">
        <f>IF(A99&lt;&gt;"",IF($M$12,_xlfn.XLOOKUP(A99,Harcamalar!$D$2:$D$100,Harcamalar!$G$2:$G$100,0),0),"")</f>
        <v>0</v>
      </c>
      <c r="H99" s="5" t="str">
        <f>IF(A99&lt;&gt;"",IF($M$12,_xlfn.XLOOKUP(A99,Harcamalar!$D$2:$D$120,Harcamalar!$H$2:$H$120,""),""),"")</f>
        <v/>
      </c>
      <c r="I99" s="5">
        <f t="shared" si="10"/>
        <v>881344.12276608928</v>
      </c>
    </row>
    <row r="100" spans="1:9" x14ac:dyDescent="0.25">
      <c r="A100" s="3">
        <v>48488</v>
      </c>
      <c r="B100" s="7">
        <f t="shared" si="6"/>
        <v>38</v>
      </c>
      <c r="C100" s="5">
        <f t="shared" si="11"/>
        <v>881344.12276608928</v>
      </c>
      <c r="D100" s="5">
        <f t="shared" si="7"/>
        <v>64441.265955124603</v>
      </c>
      <c r="E100" s="5">
        <f t="shared" si="8"/>
        <v>19332.379786537382</v>
      </c>
      <c r="F100" s="5">
        <f t="shared" si="9"/>
        <v>4406.7206138304464</v>
      </c>
      <c r="G100" s="5">
        <f>IF(A100&lt;&gt;"",IF($M$12,_xlfn.XLOOKUP(A100,Harcamalar!$D$2:$D$100,Harcamalar!$G$2:$G$100,0),0),"")</f>
        <v>0</v>
      </c>
      <c r="H100" s="5" t="str">
        <f>IF(A100&lt;&gt;"",IF($M$12,_xlfn.XLOOKUP(A100,Harcamalar!$D$2:$D$120,Harcamalar!$H$2:$H$120,""),""),"")</f>
        <v/>
      </c>
      <c r="I100" s="5">
        <f t="shared" si="10"/>
        <v>905083.22316645714</v>
      </c>
    </row>
    <row r="101" spans="1:9" x14ac:dyDescent="0.25">
      <c r="A101" s="3">
        <v>48519</v>
      </c>
      <c r="B101" s="7">
        <f t="shared" si="6"/>
        <v>38</v>
      </c>
      <c r="C101" s="5">
        <f t="shared" si="11"/>
        <v>905083.22316645714</v>
      </c>
      <c r="D101" s="5">
        <f t="shared" si="7"/>
        <v>64441.265955124603</v>
      </c>
      <c r="E101" s="5">
        <f t="shared" si="8"/>
        <v>19332.379786537382</v>
      </c>
      <c r="F101" s="5">
        <f t="shared" si="9"/>
        <v>4525.4161158322859</v>
      </c>
      <c r="G101" s="5">
        <f>IF(A101&lt;&gt;"",IF($M$12,_xlfn.XLOOKUP(A101,Harcamalar!$D$2:$D$100,Harcamalar!$G$2:$G$100,0),0),"")</f>
        <v>0</v>
      </c>
      <c r="H101" s="5" t="str">
        <f>IF(A101&lt;&gt;"",IF($M$12,_xlfn.XLOOKUP(A101,Harcamalar!$D$2:$D$120,Harcamalar!$H$2:$H$120,""),""),"")</f>
        <v/>
      </c>
      <c r="I101" s="5">
        <f t="shared" si="10"/>
        <v>928941.0190688268</v>
      </c>
    </row>
    <row r="102" spans="1:9" x14ac:dyDescent="0.25">
      <c r="A102" s="3">
        <v>48549</v>
      </c>
      <c r="B102" s="7">
        <f t="shared" si="6"/>
        <v>38</v>
      </c>
      <c r="C102" s="5">
        <f t="shared" si="11"/>
        <v>928941.0190688268</v>
      </c>
      <c r="D102" s="5">
        <f t="shared" si="7"/>
        <v>64441.265955124603</v>
      </c>
      <c r="E102" s="5">
        <f t="shared" si="8"/>
        <v>19332.379786537382</v>
      </c>
      <c r="F102" s="5">
        <f t="shared" si="9"/>
        <v>4644.705095344134</v>
      </c>
      <c r="G102" s="5">
        <f>IF(A102&lt;&gt;"",IF($M$12,_xlfn.XLOOKUP(A102,Harcamalar!$D$2:$D$100,Harcamalar!$G$2:$G$100,0),0),"")</f>
        <v>20000</v>
      </c>
      <c r="H102" s="5" t="str">
        <f>IF(A102&lt;&gt;"",IF($M$12,_xlfn.XLOOKUP(A102,Harcamalar!$D$2:$D$120,Harcamalar!$H$2:$H$120,""),""),"")</f>
        <v>Telefon</v>
      </c>
      <c r="I102" s="5">
        <f t="shared" si="10"/>
        <v>932918.10395070829</v>
      </c>
    </row>
    <row r="103" spans="1:9" x14ac:dyDescent="0.25">
      <c r="A103" s="3">
        <v>48580</v>
      </c>
      <c r="B103" s="7">
        <f t="shared" si="6"/>
        <v>39</v>
      </c>
      <c r="C103" s="5">
        <f t="shared" si="11"/>
        <v>932918.10395070829</v>
      </c>
      <c r="D103" s="5">
        <f t="shared" si="7"/>
        <v>65730.091274227103</v>
      </c>
      <c r="E103" s="5">
        <f t="shared" si="8"/>
        <v>19719.02738226813</v>
      </c>
      <c r="F103" s="5">
        <f t="shared" si="9"/>
        <v>4664.5905197535412</v>
      </c>
      <c r="G103" s="5">
        <f>IF(A103&lt;&gt;"",IF($M$12,_xlfn.XLOOKUP(A103,Harcamalar!$D$2:$D$100,Harcamalar!$G$2:$G$100,0),0),"")</f>
        <v>0</v>
      </c>
      <c r="H103" s="5" t="str">
        <f>IF(A103&lt;&gt;"",IF($M$12,_xlfn.XLOOKUP(A103,Harcamalar!$D$2:$D$120,Harcamalar!$H$2:$H$120,""),""),"")</f>
        <v/>
      </c>
      <c r="I103" s="5">
        <f t="shared" si="10"/>
        <v>957301.72185272991</v>
      </c>
    </row>
    <row r="104" spans="1:9" x14ac:dyDescent="0.25">
      <c r="A104" s="3">
        <v>48611</v>
      </c>
      <c r="B104" s="7">
        <f t="shared" si="6"/>
        <v>39</v>
      </c>
      <c r="C104" s="5">
        <f t="shared" si="11"/>
        <v>957301.72185272991</v>
      </c>
      <c r="D104" s="5">
        <f t="shared" si="7"/>
        <v>65730.091274227103</v>
      </c>
      <c r="E104" s="5">
        <f t="shared" si="8"/>
        <v>19719.02738226813</v>
      </c>
      <c r="F104" s="5">
        <f t="shared" si="9"/>
        <v>4786.5086092636493</v>
      </c>
      <c r="G104" s="5">
        <f>IF(A104&lt;&gt;"",IF($M$12,_xlfn.XLOOKUP(A104,Harcamalar!$D$2:$D$100,Harcamalar!$G$2:$G$100,0),0),"")</f>
        <v>0</v>
      </c>
      <c r="H104" s="5" t="str">
        <f>IF(A104&lt;&gt;"",IF($M$12,_xlfn.XLOOKUP(A104,Harcamalar!$D$2:$D$120,Harcamalar!$H$2:$H$120,""),""),"")</f>
        <v/>
      </c>
      <c r="I104" s="5">
        <f t="shared" si="10"/>
        <v>981807.25784426171</v>
      </c>
    </row>
    <row r="105" spans="1:9" x14ac:dyDescent="0.25">
      <c r="A105" s="3">
        <v>48639</v>
      </c>
      <c r="B105" s="7">
        <f t="shared" si="6"/>
        <v>39</v>
      </c>
      <c r="C105" s="5">
        <f t="shared" si="11"/>
        <v>981807.25784426171</v>
      </c>
      <c r="D105" s="5">
        <f t="shared" si="7"/>
        <v>65730.091274227103</v>
      </c>
      <c r="E105" s="5">
        <f t="shared" si="8"/>
        <v>19719.02738226813</v>
      </c>
      <c r="F105" s="5">
        <f t="shared" si="9"/>
        <v>4909.0362892213088</v>
      </c>
      <c r="G105" s="5">
        <f>IF(A105&lt;&gt;"",IF($M$12,_xlfn.XLOOKUP(A105,Harcamalar!$D$2:$D$100,Harcamalar!$G$2:$G$100,0),0),"")</f>
        <v>0</v>
      </c>
      <c r="H105" s="5" t="str">
        <f>IF(A105&lt;&gt;"",IF($M$12,_xlfn.XLOOKUP(A105,Harcamalar!$D$2:$D$120,Harcamalar!$H$2:$H$120,""),""),"")</f>
        <v/>
      </c>
      <c r="I105" s="5">
        <f t="shared" si="10"/>
        <v>1006435.3215157511</v>
      </c>
    </row>
    <row r="106" spans="1:9" x14ac:dyDescent="0.25">
      <c r="A106" s="3">
        <v>48670</v>
      </c>
      <c r="B106" s="7">
        <f t="shared" si="6"/>
        <v>39</v>
      </c>
      <c r="C106" s="5">
        <f t="shared" si="11"/>
        <v>1006435.3215157511</v>
      </c>
      <c r="D106" s="5">
        <f t="shared" si="7"/>
        <v>65730.091274227103</v>
      </c>
      <c r="E106" s="5">
        <f t="shared" si="8"/>
        <v>19719.02738226813</v>
      </c>
      <c r="F106" s="5">
        <f t="shared" si="9"/>
        <v>5032.1766075787555</v>
      </c>
      <c r="G106" s="5">
        <f>IF(A106&lt;&gt;"",IF($M$12,_xlfn.XLOOKUP(A106,Harcamalar!$D$2:$D$100,Harcamalar!$G$2:$G$100,0),0),"")</f>
        <v>0</v>
      </c>
      <c r="H106" s="5" t="str">
        <f>IF(A106&lt;&gt;"",IF($M$12,_xlfn.XLOOKUP(A106,Harcamalar!$D$2:$D$120,Harcamalar!$H$2:$H$120,""),""),"")</f>
        <v/>
      </c>
      <c r="I106" s="5">
        <f t="shared" si="10"/>
        <v>1031186.5255055979</v>
      </c>
    </row>
    <row r="107" spans="1:9" x14ac:dyDescent="0.25">
      <c r="A107" s="3">
        <v>48700</v>
      </c>
      <c r="B107" s="7">
        <f t="shared" si="6"/>
        <v>39</v>
      </c>
      <c r="C107" s="5">
        <f t="shared" si="11"/>
        <v>1031186.5255055979</v>
      </c>
      <c r="D107" s="5">
        <f t="shared" si="7"/>
        <v>65730.091274227103</v>
      </c>
      <c r="E107" s="5">
        <f t="shared" si="8"/>
        <v>19719.02738226813</v>
      </c>
      <c r="F107" s="5">
        <f t="shared" si="9"/>
        <v>5155.93262752799</v>
      </c>
      <c r="G107" s="5">
        <f>IF(A107&lt;&gt;"",IF($M$12,_xlfn.XLOOKUP(A107,Harcamalar!$D$2:$D$100,Harcamalar!$G$2:$G$100,0),0),"")</f>
        <v>0</v>
      </c>
      <c r="H107" s="5" t="str">
        <f>IF(A107&lt;&gt;"",IF($M$12,_xlfn.XLOOKUP(A107,Harcamalar!$D$2:$D$120,Harcamalar!$H$2:$H$120,""),""),"")</f>
        <v/>
      </c>
      <c r="I107" s="5">
        <f t="shared" si="10"/>
        <v>1056061.485515394</v>
      </c>
    </row>
    <row r="108" spans="1:9" x14ac:dyDescent="0.25">
      <c r="A108" s="3">
        <v>48731</v>
      </c>
      <c r="B108" s="7">
        <f t="shared" si="6"/>
        <v>39</v>
      </c>
      <c r="C108" s="5">
        <f t="shared" si="11"/>
        <v>1056061.485515394</v>
      </c>
      <c r="D108" s="5">
        <f t="shared" si="7"/>
        <v>65730.091274227103</v>
      </c>
      <c r="E108" s="5">
        <f t="shared" si="8"/>
        <v>19719.02738226813</v>
      </c>
      <c r="F108" s="5">
        <f t="shared" si="9"/>
        <v>5280.3074275769704</v>
      </c>
      <c r="G108" s="5">
        <f>IF(A108&lt;&gt;"",IF($M$12,_xlfn.XLOOKUP(A108,Harcamalar!$D$2:$D$100,Harcamalar!$G$2:$G$100,0),0),"")</f>
        <v>0</v>
      </c>
      <c r="H108" s="5" t="str">
        <f>IF(A108&lt;&gt;"",IF($M$12,_xlfn.XLOOKUP(A108,Harcamalar!$D$2:$D$120,Harcamalar!$H$2:$H$120,""),""),"")</f>
        <v/>
      </c>
      <c r="I108" s="5">
        <f t="shared" si="10"/>
        <v>1081060.8203252391</v>
      </c>
    </row>
    <row r="109" spans="1:9" x14ac:dyDescent="0.25">
      <c r="A109" s="3">
        <v>48761</v>
      </c>
      <c r="B109" s="7">
        <f t="shared" si="6"/>
        <v>39</v>
      </c>
      <c r="C109" s="5">
        <f t="shared" si="11"/>
        <v>1081060.8203252391</v>
      </c>
      <c r="D109" s="5">
        <f t="shared" si="7"/>
        <v>65730.091274227103</v>
      </c>
      <c r="E109" s="5">
        <f t="shared" si="8"/>
        <v>19719.02738226813</v>
      </c>
      <c r="F109" s="5">
        <f t="shared" si="9"/>
        <v>5405.3041016261959</v>
      </c>
      <c r="G109" s="5">
        <f>IF(A109&lt;&gt;"",IF($M$12,_xlfn.XLOOKUP(A109,Harcamalar!$D$2:$D$100,Harcamalar!$G$2:$G$100,0),0),"")</f>
        <v>0</v>
      </c>
      <c r="H109" s="5" t="str">
        <f>IF(A109&lt;&gt;"",IF($M$12,_xlfn.XLOOKUP(A109,Harcamalar!$D$2:$D$120,Harcamalar!$H$2:$H$120,""),""),"")</f>
        <v/>
      </c>
      <c r="I109" s="5">
        <f t="shared" si="10"/>
        <v>1106185.1518091334</v>
      </c>
    </row>
    <row r="110" spans="1:9" x14ac:dyDescent="0.25">
      <c r="A110" s="3">
        <v>48792</v>
      </c>
      <c r="B110" s="7">
        <f t="shared" si="6"/>
        <v>39</v>
      </c>
      <c r="C110" s="5">
        <f t="shared" si="11"/>
        <v>1106185.1518091334</v>
      </c>
      <c r="D110" s="5">
        <f t="shared" si="7"/>
        <v>65730.091274227103</v>
      </c>
      <c r="E110" s="5">
        <f t="shared" si="8"/>
        <v>19719.02738226813</v>
      </c>
      <c r="F110" s="5">
        <f t="shared" si="9"/>
        <v>5530.9257590456673</v>
      </c>
      <c r="G110" s="5">
        <f>IF(A110&lt;&gt;"",IF($M$12,_xlfn.XLOOKUP(A110,Harcamalar!$D$2:$D$100,Harcamalar!$G$2:$G$100,0),0),"")</f>
        <v>40000</v>
      </c>
      <c r="H110" s="5" t="str">
        <f>IF(A110&lt;&gt;"",IF($M$12,_xlfn.XLOOKUP(A110,Harcamalar!$D$2:$D$120,Harcamalar!$H$2:$H$120,""),""),"")</f>
        <v>Tatil</v>
      </c>
      <c r="I110" s="5">
        <f t="shared" si="10"/>
        <v>1091435.1049504471</v>
      </c>
    </row>
    <row r="111" spans="1:9" x14ac:dyDescent="0.25">
      <c r="A111" s="3">
        <v>48823</v>
      </c>
      <c r="B111" s="7">
        <f t="shared" si="6"/>
        <v>39</v>
      </c>
      <c r="C111" s="5">
        <f t="shared" si="11"/>
        <v>1091435.1049504471</v>
      </c>
      <c r="D111" s="5">
        <f t="shared" si="7"/>
        <v>65730.091274227103</v>
      </c>
      <c r="E111" s="5">
        <f t="shared" si="8"/>
        <v>19719.02738226813</v>
      </c>
      <c r="F111" s="5">
        <f t="shared" si="9"/>
        <v>5457.175524752236</v>
      </c>
      <c r="G111" s="5">
        <f>IF(A111&lt;&gt;"",IF($M$12,_xlfn.XLOOKUP(A111,Harcamalar!$D$2:$D$100,Harcamalar!$G$2:$G$100,0),0),"")</f>
        <v>500000</v>
      </c>
      <c r="H111" s="5" t="str">
        <f>IF(A111&lt;&gt;"",IF($M$12,_xlfn.XLOOKUP(A111,Harcamalar!$D$2:$D$120,Harcamalar!$H$2:$H$120,""),""),"")</f>
        <v>Araba - 15 yaşında hatchback</v>
      </c>
      <c r="I111" s="5">
        <f t="shared" si="10"/>
        <v>616611.30785746733</v>
      </c>
    </row>
    <row r="112" spans="1:9" x14ac:dyDescent="0.25">
      <c r="A112" s="3">
        <v>48853</v>
      </c>
      <c r="B112" s="7">
        <f t="shared" si="6"/>
        <v>39</v>
      </c>
      <c r="C112" s="5">
        <f t="shared" si="11"/>
        <v>616611.30785746733</v>
      </c>
      <c r="D112" s="5">
        <f t="shared" si="7"/>
        <v>65730.091274227103</v>
      </c>
      <c r="E112" s="5">
        <f t="shared" si="8"/>
        <v>19719.02738226813</v>
      </c>
      <c r="F112" s="5">
        <f t="shared" si="9"/>
        <v>3083.0565392873368</v>
      </c>
      <c r="G112" s="5">
        <f>IF(A112&lt;&gt;"",IF($M$12,_xlfn.XLOOKUP(A112,Harcamalar!$D$2:$D$100,Harcamalar!$G$2:$G$100,0),0),"")</f>
        <v>0</v>
      </c>
      <c r="H112" s="5" t="str">
        <f>IF(A112&lt;&gt;"",IF($M$12,_xlfn.XLOOKUP(A112,Harcamalar!$D$2:$D$120,Harcamalar!$H$2:$H$120,""),""),"")</f>
        <v/>
      </c>
      <c r="I112" s="5">
        <f t="shared" si="10"/>
        <v>639413.39177902276</v>
      </c>
    </row>
    <row r="113" spans="1:9" x14ac:dyDescent="0.25">
      <c r="A113" s="3">
        <v>48884</v>
      </c>
      <c r="B113" s="7">
        <f t="shared" si="6"/>
        <v>39</v>
      </c>
      <c r="C113" s="5">
        <f t="shared" si="11"/>
        <v>639413.39177902276</v>
      </c>
      <c r="D113" s="5">
        <f t="shared" si="7"/>
        <v>65730.091274227103</v>
      </c>
      <c r="E113" s="5">
        <f t="shared" si="8"/>
        <v>19719.02738226813</v>
      </c>
      <c r="F113" s="5">
        <f t="shared" si="9"/>
        <v>3197.0669588951137</v>
      </c>
      <c r="G113" s="5">
        <f>IF(A113&lt;&gt;"",IF($M$12,_xlfn.XLOOKUP(A113,Harcamalar!$D$2:$D$100,Harcamalar!$G$2:$G$100,0),0),"")</f>
        <v>0</v>
      </c>
      <c r="H113" s="5" t="str">
        <f>IF(A113&lt;&gt;"",IF($M$12,_xlfn.XLOOKUP(A113,Harcamalar!$D$2:$D$120,Harcamalar!$H$2:$H$120,""),""),"")</f>
        <v/>
      </c>
      <c r="I113" s="5">
        <f t="shared" si="10"/>
        <v>662329.48612018593</v>
      </c>
    </row>
    <row r="114" spans="1:9" x14ac:dyDescent="0.25">
      <c r="A114" s="3">
        <v>48914</v>
      </c>
      <c r="B114" s="7">
        <f t="shared" si="6"/>
        <v>39</v>
      </c>
      <c r="C114" s="5">
        <f t="shared" si="11"/>
        <v>662329.48612018593</v>
      </c>
      <c r="D114" s="5">
        <f t="shared" si="7"/>
        <v>65730.091274227103</v>
      </c>
      <c r="E114" s="5">
        <f t="shared" si="8"/>
        <v>19719.02738226813</v>
      </c>
      <c r="F114" s="5">
        <f t="shared" si="9"/>
        <v>3311.6474306009295</v>
      </c>
      <c r="G114" s="5">
        <f>IF(A114&lt;&gt;"",IF($M$12,_xlfn.XLOOKUP(A114,Harcamalar!$D$2:$D$100,Harcamalar!$G$2:$G$100,0),0),"")</f>
        <v>0</v>
      </c>
      <c r="H114" s="5" t="str">
        <f>IF(A114&lt;&gt;"",IF($M$12,_xlfn.XLOOKUP(A114,Harcamalar!$D$2:$D$120,Harcamalar!$H$2:$H$120,""),""),"")</f>
        <v/>
      </c>
      <c r="I114" s="5">
        <f t="shared" si="10"/>
        <v>685360.16093305498</v>
      </c>
    </row>
    <row r="115" spans="1:9" x14ac:dyDescent="0.25">
      <c r="A115" s="3">
        <v>48945</v>
      </c>
      <c r="B115" s="7">
        <f t="shared" si="6"/>
        <v>40</v>
      </c>
      <c r="C115" s="5">
        <f t="shared" si="11"/>
        <v>685360.16093305498</v>
      </c>
      <c r="D115" s="5">
        <f t="shared" si="7"/>
        <v>67044.693099711643</v>
      </c>
      <c r="E115" s="5">
        <f t="shared" si="8"/>
        <v>20113.407929913494</v>
      </c>
      <c r="F115" s="5">
        <f t="shared" si="9"/>
        <v>3426.8008046652749</v>
      </c>
      <c r="G115" s="5">
        <f>IF(A115&lt;&gt;"",IF($M$12,_xlfn.XLOOKUP(A115,Harcamalar!$D$2:$D$100,Harcamalar!$G$2:$G$100,0),0),"")</f>
        <v>0</v>
      </c>
      <c r="H115" s="5" t="str">
        <f>IF(A115&lt;&gt;"",IF($M$12,_xlfn.XLOOKUP(A115,Harcamalar!$D$2:$D$120,Harcamalar!$H$2:$H$120,""),""),"")</f>
        <v/>
      </c>
      <c r="I115" s="5">
        <f t="shared" si="10"/>
        <v>708900.36966763379</v>
      </c>
    </row>
    <row r="116" spans="1:9" x14ac:dyDescent="0.25">
      <c r="A116" s="3">
        <v>48976</v>
      </c>
      <c r="B116" s="7">
        <f t="shared" si="6"/>
        <v>40</v>
      </c>
      <c r="C116" s="5">
        <f t="shared" si="11"/>
        <v>708900.36966763379</v>
      </c>
      <c r="D116" s="5">
        <f t="shared" si="7"/>
        <v>67044.693099711643</v>
      </c>
      <c r="E116" s="5">
        <f t="shared" si="8"/>
        <v>20113.407929913494</v>
      </c>
      <c r="F116" s="5">
        <f t="shared" si="9"/>
        <v>3544.5018483381691</v>
      </c>
      <c r="G116" s="5">
        <f>IF(A116&lt;&gt;"",IF($M$12,_xlfn.XLOOKUP(A116,Harcamalar!$D$2:$D$100,Harcamalar!$G$2:$G$100,0),0),"")</f>
        <v>0</v>
      </c>
      <c r="H116" s="5" t="str">
        <f>IF(A116&lt;&gt;"",IF($M$12,_xlfn.XLOOKUP(A116,Harcamalar!$D$2:$D$120,Harcamalar!$H$2:$H$120,""),""),"")</f>
        <v/>
      </c>
      <c r="I116" s="5">
        <f t="shared" si="10"/>
        <v>732558.27944588545</v>
      </c>
    </row>
    <row r="117" spans="1:9" x14ac:dyDescent="0.25">
      <c r="A117" s="3">
        <v>49004</v>
      </c>
      <c r="B117" s="7">
        <f t="shared" si="6"/>
        <v>40</v>
      </c>
      <c r="C117" s="5">
        <f t="shared" si="11"/>
        <v>732558.27944588545</v>
      </c>
      <c r="D117" s="5">
        <f t="shared" si="7"/>
        <v>67044.693099711643</v>
      </c>
      <c r="E117" s="5">
        <f t="shared" si="8"/>
        <v>20113.407929913494</v>
      </c>
      <c r="F117" s="5">
        <f t="shared" si="9"/>
        <v>3662.7913972294273</v>
      </c>
      <c r="G117" s="5">
        <f>IF(A117&lt;&gt;"",IF($M$12,_xlfn.XLOOKUP(A117,Harcamalar!$D$2:$D$100,Harcamalar!$G$2:$G$100,0),0),"")</f>
        <v>0</v>
      </c>
      <c r="H117" s="5" t="str">
        <f>IF(A117&lt;&gt;"",IF($M$12,_xlfn.XLOOKUP(A117,Harcamalar!$D$2:$D$120,Harcamalar!$H$2:$H$120,""),""),"")</f>
        <v/>
      </c>
      <c r="I117" s="5">
        <f t="shared" si="10"/>
        <v>756334.47877302836</v>
      </c>
    </row>
    <row r="118" spans="1:9" x14ac:dyDescent="0.25">
      <c r="A118" s="3">
        <v>49035</v>
      </c>
      <c r="B118" s="7">
        <f t="shared" si="6"/>
        <v>40</v>
      </c>
      <c r="C118" s="5">
        <f t="shared" si="11"/>
        <v>756334.47877302836</v>
      </c>
      <c r="D118" s="5">
        <f t="shared" si="7"/>
        <v>67044.693099711643</v>
      </c>
      <c r="E118" s="5">
        <f t="shared" si="8"/>
        <v>20113.407929913494</v>
      </c>
      <c r="F118" s="5">
        <f t="shared" si="9"/>
        <v>3781.6723938651417</v>
      </c>
      <c r="G118" s="5">
        <f>IF(A118&lt;&gt;"",IF($M$12,_xlfn.XLOOKUP(A118,Harcamalar!$D$2:$D$100,Harcamalar!$G$2:$G$100,0),0),"")</f>
        <v>0</v>
      </c>
      <c r="H118" s="5" t="str">
        <f>IF(A118&lt;&gt;"",IF($M$12,_xlfn.XLOOKUP(A118,Harcamalar!$D$2:$D$120,Harcamalar!$H$2:$H$120,""),""),"")</f>
        <v/>
      </c>
      <c r="I118" s="5">
        <f t="shared" si="10"/>
        <v>780229.55909680703</v>
      </c>
    </row>
    <row r="119" spans="1:9" x14ac:dyDescent="0.25">
      <c r="A119" s="3">
        <v>49065</v>
      </c>
      <c r="B119" s="7">
        <f t="shared" si="6"/>
        <v>40</v>
      </c>
      <c r="C119" s="5">
        <f t="shared" si="11"/>
        <v>780229.55909680703</v>
      </c>
      <c r="D119" s="5">
        <f t="shared" si="7"/>
        <v>67044.693099711643</v>
      </c>
      <c r="E119" s="5">
        <f t="shared" si="8"/>
        <v>20113.407929913494</v>
      </c>
      <c r="F119" s="5">
        <f t="shared" si="9"/>
        <v>3901.1477954840352</v>
      </c>
      <c r="G119" s="5">
        <f>IF(A119&lt;&gt;"",IF($M$12,_xlfn.XLOOKUP(A119,Harcamalar!$D$2:$D$100,Harcamalar!$G$2:$G$100,0),0),"")</f>
        <v>0</v>
      </c>
      <c r="H119" s="5" t="str">
        <f>IF(A119&lt;&gt;"",IF($M$12,_xlfn.XLOOKUP(A119,Harcamalar!$D$2:$D$120,Harcamalar!$H$2:$H$120,""),""),"")</f>
        <v/>
      </c>
      <c r="I119" s="5">
        <f t="shared" si="10"/>
        <v>804244.11482220457</v>
      </c>
    </row>
    <row r="120" spans="1:9" x14ac:dyDescent="0.25">
      <c r="A120" s="3">
        <v>49096</v>
      </c>
      <c r="B120" s="7">
        <f t="shared" si="6"/>
        <v>40</v>
      </c>
      <c r="C120" s="5">
        <f t="shared" si="11"/>
        <v>804244.11482220457</v>
      </c>
      <c r="D120" s="5">
        <f t="shared" si="7"/>
        <v>67044.693099711643</v>
      </c>
      <c r="E120" s="5">
        <f t="shared" si="8"/>
        <v>20113.407929913494</v>
      </c>
      <c r="F120" s="5">
        <f t="shared" si="9"/>
        <v>4021.2205741110229</v>
      </c>
      <c r="G120" s="5">
        <f>IF(A120&lt;&gt;"",IF($M$12,_xlfn.XLOOKUP(A120,Harcamalar!$D$2:$D$100,Harcamalar!$G$2:$G$100,0),0),"")</f>
        <v>0</v>
      </c>
      <c r="H120" s="5" t="str">
        <f>IF(A120&lt;&gt;"",IF($M$12,_xlfn.XLOOKUP(A120,Harcamalar!$D$2:$D$120,Harcamalar!$H$2:$H$120,""),""),"")</f>
        <v/>
      </c>
      <c r="I120" s="5">
        <f t="shared" si="10"/>
        <v>828378.74332622904</v>
      </c>
    </row>
    <row r="121" spans="1:9" x14ac:dyDescent="0.25">
      <c r="A121" s="3">
        <v>49126</v>
      </c>
      <c r="B121" s="7">
        <f t="shared" si="6"/>
        <v>40</v>
      </c>
      <c r="C121" s="5">
        <f t="shared" si="11"/>
        <v>828378.74332622904</v>
      </c>
      <c r="D121" s="5">
        <f t="shared" si="7"/>
        <v>67044.693099711643</v>
      </c>
      <c r="E121" s="5">
        <f t="shared" si="8"/>
        <v>20113.407929913494</v>
      </c>
      <c r="F121" s="5">
        <f t="shared" si="9"/>
        <v>4141.8937166311453</v>
      </c>
      <c r="G121" s="5">
        <f>IF(A121&lt;&gt;"",IF($M$12,_xlfn.XLOOKUP(A121,Harcamalar!$D$2:$D$100,Harcamalar!$G$2:$G$100,0),0),"")</f>
        <v>0</v>
      </c>
      <c r="H121" s="5" t="str">
        <f>IF(A121&lt;&gt;"",IF($M$12,_xlfn.XLOOKUP(A121,Harcamalar!$D$2:$D$120,Harcamalar!$H$2:$H$120,""),""),"")</f>
        <v/>
      </c>
      <c r="I121" s="5">
        <f t="shared" si="10"/>
        <v>852634.04497277364</v>
      </c>
    </row>
    <row r="122" spans="1:9" x14ac:dyDescent="0.25">
      <c r="A122" s="3">
        <v>49157</v>
      </c>
      <c r="B122" s="7">
        <f t="shared" si="6"/>
        <v>40</v>
      </c>
      <c r="C122" s="5">
        <f t="shared" si="11"/>
        <v>852634.04497277364</v>
      </c>
      <c r="D122" s="5">
        <f t="shared" si="7"/>
        <v>67044.693099711643</v>
      </c>
      <c r="E122" s="5">
        <f t="shared" si="8"/>
        <v>20113.407929913494</v>
      </c>
      <c r="F122" s="5">
        <f t="shared" si="9"/>
        <v>4263.1702248638685</v>
      </c>
      <c r="G122" s="5">
        <f>IF(A122&lt;&gt;"",IF($M$12,_xlfn.XLOOKUP(A122,Harcamalar!$D$2:$D$100,Harcamalar!$G$2:$G$100,0),0),"")</f>
        <v>0</v>
      </c>
      <c r="H122" s="5" t="str">
        <f>IF(A122&lt;&gt;"",IF($M$12,_xlfn.XLOOKUP(A122,Harcamalar!$D$2:$D$120,Harcamalar!$H$2:$H$120,""),""),"")</f>
        <v/>
      </c>
      <c r="I122" s="5">
        <f t="shared" si="10"/>
        <v>877010.62312755105</v>
      </c>
    </row>
    <row r="123" spans="1:9" x14ac:dyDescent="0.25">
      <c r="A123" s="3">
        <v>49188</v>
      </c>
      <c r="B123" s="7">
        <f t="shared" si="6"/>
        <v>40</v>
      </c>
      <c r="C123" s="5">
        <f t="shared" si="11"/>
        <v>877010.62312755105</v>
      </c>
      <c r="D123" s="5">
        <f t="shared" si="7"/>
        <v>67044.693099711643</v>
      </c>
      <c r="E123" s="5">
        <f t="shared" si="8"/>
        <v>20113.407929913494</v>
      </c>
      <c r="F123" s="5">
        <f t="shared" si="9"/>
        <v>4385.0531156377556</v>
      </c>
      <c r="G123" s="5">
        <f>IF(A123&lt;&gt;"",IF($M$12,_xlfn.XLOOKUP(A123,Harcamalar!$D$2:$D$100,Harcamalar!$G$2:$G$100,0),0),"")</f>
        <v>0</v>
      </c>
      <c r="H123" s="5" t="str">
        <f>IF(A123&lt;&gt;"",IF($M$12,_xlfn.XLOOKUP(A123,Harcamalar!$D$2:$D$120,Harcamalar!$H$2:$H$120,""),""),"")</f>
        <v/>
      </c>
      <c r="I123" s="5">
        <f t="shared" si="10"/>
        <v>901509.08417310228</v>
      </c>
    </row>
    <row r="124" spans="1:9" x14ac:dyDescent="0.25">
      <c r="A124" s="3">
        <v>49218</v>
      </c>
      <c r="B124" s="7">
        <f t="shared" si="6"/>
        <v>40</v>
      </c>
      <c r="C124" s="5">
        <f t="shared" si="11"/>
        <v>901509.08417310228</v>
      </c>
      <c r="D124" s="5">
        <f t="shared" si="7"/>
        <v>67044.693099711643</v>
      </c>
      <c r="E124" s="5">
        <f t="shared" si="8"/>
        <v>20113.407929913494</v>
      </c>
      <c r="F124" s="5">
        <f t="shared" si="9"/>
        <v>4507.5454208655119</v>
      </c>
      <c r="G124" s="5">
        <f>IF(A124&lt;&gt;"",IF($M$12,_xlfn.XLOOKUP(A124,Harcamalar!$D$2:$D$100,Harcamalar!$G$2:$G$100,0),0),"")</f>
        <v>0</v>
      </c>
      <c r="H124" s="5" t="str">
        <f>IF(A124&lt;&gt;"",IF($M$12,_xlfn.XLOOKUP(A124,Harcamalar!$D$2:$D$120,Harcamalar!$H$2:$H$120,""),""),"")</f>
        <v/>
      </c>
      <c r="I124" s="5">
        <f t="shared" si="10"/>
        <v>926130.0375238813</v>
      </c>
    </row>
    <row r="125" spans="1:9" x14ac:dyDescent="0.25">
      <c r="A125" s="3">
        <v>49249</v>
      </c>
      <c r="B125" s="7">
        <f t="shared" si="6"/>
        <v>40</v>
      </c>
      <c r="C125" s="5">
        <f t="shared" si="11"/>
        <v>926130.0375238813</v>
      </c>
      <c r="D125" s="5">
        <f t="shared" si="7"/>
        <v>67044.693099711643</v>
      </c>
      <c r="E125" s="5">
        <f t="shared" si="8"/>
        <v>20113.407929913494</v>
      </c>
      <c r="F125" s="5">
        <f t="shared" si="9"/>
        <v>4630.650187619407</v>
      </c>
      <c r="G125" s="5">
        <f>IF(A125&lt;&gt;"",IF($M$12,_xlfn.XLOOKUP(A125,Harcamalar!$D$2:$D$100,Harcamalar!$G$2:$G$100,0),0),"")</f>
        <v>0</v>
      </c>
      <c r="H125" s="5" t="str">
        <f>IF(A125&lt;&gt;"",IF($M$12,_xlfn.XLOOKUP(A125,Harcamalar!$D$2:$D$120,Harcamalar!$H$2:$H$120,""),""),"")</f>
        <v/>
      </c>
      <c r="I125" s="5">
        <f t="shared" si="10"/>
        <v>950874.09564141417</v>
      </c>
    </row>
    <row r="126" spans="1:9" x14ac:dyDescent="0.25">
      <c r="A126" s="3">
        <v>49279</v>
      </c>
      <c r="B126" s="7">
        <f t="shared" si="6"/>
        <v>40</v>
      </c>
      <c r="C126" s="5">
        <f t="shared" si="11"/>
        <v>950874.09564141417</v>
      </c>
      <c r="D126" s="5">
        <f t="shared" si="7"/>
        <v>67044.693099711643</v>
      </c>
      <c r="E126" s="5">
        <f t="shared" si="8"/>
        <v>20113.407929913494</v>
      </c>
      <c r="F126" s="5">
        <f t="shared" si="9"/>
        <v>4754.3704782070708</v>
      </c>
      <c r="G126" s="5">
        <f>IF(A126&lt;&gt;"",IF($M$12,_xlfn.XLOOKUP(A126,Harcamalar!$D$2:$D$100,Harcamalar!$G$2:$G$100,0),0),"")</f>
        <v>0</v>
      </c>
      <c r="H126" s="5" t="str">
        <f>IF(A126&lt;&gt;"",IF($M$12,_xlfn.XLOOKUP(A126,Harcamalar!$D$2:$D$120,Harcamalar!$H$2:$H$120,""),""),"")</f>
        <v/>
      </c>
      <c r="I126" s="5">
        <f t="shared" si="10"/>
        <v>975741.87404953467</v>
      </c>
    </row>
    <row r="127" spans="1:9" x14ac:dyDescent="0.25">
      <c r="A127" s="3">
        <v>49310</v>
      </c>
      <c r="B127" s="7">
        <f t="shared" si="6"/>
        <v>41</v>
      </c>
      <c r="C127" s="5">
        <f t="shared" si="11"/>
        <v>975741.87404953467</v>
      </c>
      <c r="D127" s="5">
        <f t="shared" si="7"/>
        <v>68385.586961705863</v>
      </c>
      <c r="E127" s="5">
        <f t="shared" si="8"/>
        <v>20515.676088511758</v>
      </c>
      <c r="F127" s="5">
        <f t="shared" si="9"/>
        <v>4878.7093702476732</v>
      </c>
      <c r="G127" s="5">
        <f>IF(A127&lt;&gt;"",IF($M$12,_xlfn.XLOOKUP(A127,Harcamalar!$D$2:$D$100,Harcamalar!$G$2:$G$100,0),0),"")</f>
        <v>0</v>
      </c>
      <c r="H127" s="5" t="str">
        <f>IF(A127&lt;&gt;"",IF($M$12,_xlfn.XLOOKUP(A127,Harcamalar!$D$2:$D$120,Harcamalar!$H$2:$H$120,""),""),"")</f>
        <v/>
      </c>
      <c r="I127" s="5">
        <f t="shared" si="10"/>
        <v>1001136.2595082941</v>
      </c>
    </row>
    <row r="128" spans="1:9" x14ac:dyDescent="0.25">
      <c r="A128" s="3">
        <v>49341</v>
      </c>
      <c r="B128" s="7">
        <f t="shared" si="6"/>
        <v>41</v>
      </c>
      <c r="C128" s="5">
        <f t="shared" si="11"/>
        <v>1001136.2595082941</v>
      </c>
      <c r="D128" s="5">
        <f t="shared" si="7"/>
        <v>68385.586961705863</v>
      </c>
      <c r="E128" s="5">
        <f t="shared" si="8"/>
        <v>20515.676088511758</v>
      </c>
      <c r="F128" s="5">
        <f t="shared" si="9"/>
        <v>5005.6812975414705</v>
      </c>
      <c r="G128" s="5">
        <f>IF(A128&lt;&gt;"",IF($M$12,_xlfn.XLOOKUP(A128,Harcamalar!$D$2:$D$100,Harcamalar!$G$2:$G$100,0),0),"")</f>
        <v>0</v>
      </c>
      <c r="H128" s="5" t="str">
        <f>IF(A128&lt;&gt;"",IF($M$12,_xlfn.XLOOKUP(A128,Harcamalar!$D$2:$D$120,Harcamalar!$H$2:$H$120,""),""),"")</f>
        <v/>
      </c>
      <c r="I128" s="5">
        <f t="shared" si="10"/>
        <v>1026657.6168943472</v>
      </c>
    </row>
    <row r="129" spans="1:9" x14ac:dyDescent="0.25">
      <c r="A129" s="3">
        <v>49369</v>
      </c>
      <c r="B129" s="7">
        <f t="shared" si="6"/>
        <v>41</v>
      </c>
      <c r="C129" s="5">
        <f t="shared" si="11"/>
        <v>1026657.6168943472</v>
      </c>
      <c r="D129" s="5">
        <f t="shared" si="7"/>
        <v>68385.586961705863</v>
      </c>
      <c r="E129" s="5">
        <f t="shared" si="8"/>
        <v>20515.676088511758</v>
      </c>
      <c r="F129" s="5">
        <f t="shared" si="9"/>
        <v>5133.2880844717365</v>
      </c>
      <c r="G129" s="5">
        <f>IF(A129&lt;&gt;"",IF($M$12,_xlfn.XLOOKUP(A129,Harcamalar!$D$2:$D$100,Harcamalar!$G$2:$G$100,0),0),"")</f>
        <v>0</v>
      </c>
      <c r="H129" s="5" t="str">
        <f>IF(A129&lt;&gt;"",IF($M$12,_xlfn.XLOOKUP(A129,Harcamalar!$D$2:$D$120,Harcamalar!$H$2:$H$120,""),""),"")</f>
        <v/>
      </c>
      <c r="I129" s="5">
        <f t="shared" si="10"/>
        <v>1052306.5810673307</v>
      </c>
    </row>
    <row r="130" spans="1:9" x14ac:dyDescent="0.25">
      <c r="A130" s="3">
        <v>49400</v>
      </c>
      <c r="B130" s="7">
        <f t="shared" ref="B130:B193" si="12">IF(A130&lt;&gt;"",yas+YEAR(A130)-YEAR(hesapbaslangictarihi),"")</f>
        <v>41</v>
      </c>
      <c r="C130" s="5">
        <f t="shared" si="11"/>
        <v>1052306.5810673307</v>
      </c>
      <c r="D130" s="5">
        <f t="shared" ref="D130:D193" si="13">IF($A130&lt;&gt;"",maas*(1+maasartisorani)^(YEAR(A130)-YEAR(hesapbaslangictarihi)),"")</f>
        <v>68385.586961705863</v>
      </c>
      <c r="E130" s="5">
        <f t="shared" ref="E130:E193" si="14">IF($A130&lt;&gt;"",D130*tasarruforani,"")</f>
        <v>20515.676088511758</v>
      </c>
      <c r="F130" s="5">
        <f t="shared" ref="F130:F193" si="15">IF($A130&lt;&gt;"",C130*reelkazancorani,"")</f>
        <v>5261.5329053366531</v>
      </c>
      <c r="G130" s="5">
        <f>IF(A130&lt;&gt;"",IF($M$12,_xlfn.XLOOKUP(A130,Harcamalar!$D$2:$D$100,Harcamalar!$G$2:$G$100,0),0),"")</f>
        <v>0</v>
      </c>
      <c r="H130" s="5" t="str">
        <f>IF(A130&lt;&gt;"",IF($M$12,_xlfn.XLOOKUP(A130,Harcamalar!$D$2:$D$120,Harcamalar!$H$2:$H$120,""),""),"")</f>
        <v/>
      </c>
      <c r="I130" s="5">
        <f t="shared" si="10"/>
        <v>1078083.7900611791</v>
      </c>
    </row>
    <row r="131" spans="1:9" x14ac:dyDescent="0.25">
      <c r="A131" s="3">
        <v>49430</v>
      </c>
      <c r="B131" s="7">
        <f t="shared" si="12"/>
        <v>41</v>
      </c>
      <c r="C131" s="5">
        <f t="shared" si="11"/>
        <v>1078083.7900611791</v>
      </c>
      <c r="D131" s="5">
        <f t="shared" si="13"/>
        <v>68385.586961705863</v>
      </c>
      <c r="E131" s="5">
        <f t="shared" si="14"/>
        <v>20515.676088511758</v>
      </c>
      <c r="F131" s="5">
        <f t="shared" si="15"/>
        <v>5390.4189503058951</v>
      </c>
      <c r="G131" s="5">
        <f>IF(A131&lt;&gt;"",IF($M$12,_xlfn.XLOOKUP(A131,Harcamalar!$D$2:$D$100,Harcamalar!$G$2:$G$100,0),0),"")</f>
        <v>0</v>
      </c>
      <c r="H131" s="5" t="str">
        <f>IF(A131&lt;&gt;"",IF($M$12,_xlfn.XLOOKUP(A131,Harcamalar!$D$2:$D$120,Harcamalar!$H$2:$H$120,""),""),"")</f>
        <v/>
      </c>
      <c r="I131" s="5">
        <f t="shared" ref="I131:I194" si="16">IF($A131&lt;&gt;"",C131+F131+E131-G131,"")</f>
        <v>1103989.8850999966</v>
      </c>
    </row>
    <row r="132" spans="1:9" x14ac:dyDescent="0.25">
      <c r="A132" s="3">
        <v>49461</v>
      </c>
      <c r="B132" s="7">
        <f t="shared" si="12"/>
        <v>41</v>
      </c>
      <c r="C132" s="5">
        <f t="shared" ref="C132:C195" si="17">IF($A132&lt;&gt;"",I131,"")</f>
        <v>1103989.8850999966</v>
      </c>
      <c r="D132" s="5">
        <f t="shared" si="13"/>
        <v>68385.586961705863</v>
      </c>
      <c r="E132" s="5">
        <f t="shared" si="14"/>
        <v>20515.676088511758</v>
      </c>
      <c r="F132" s="5">
        <f t="shared" si="15"/>
        <v>5519.9494254999827</v>
      </c>
      <c r="G132" s="5">
        <f>IF(A132&lt;&gt;"",IF($M$12,_xlfn.XLOOKUP(A132,Harcamalar!$D$2:$D$100,Harcamalar!$G$2:$G$100,0),0),"")</f>
        <v>0</v>
      </c>
      <c r="H132" s="5" t="str">
        <f>IF(A132&lt;&gt;"",IF($M$12,_xlfn.XLOOKUP(A132,Harcamalar!$D$2:$D$120,Harcamalar!$H$2:$H$120,""),""),"")</f>
        <v/>
      </c>
      <c r="I132" s="5">
        <f t="shared" si="16"/>
        <v>1130025.5106140082</v>
      </c>
    </row>
    <row r="133" spans="1:9" x14ac:dyDescent="0.25">
      <c r="A133" s="3">
        <v>49491</v>
      </c>
      <c r="B133" s="7">
        <f t="shared" si="12"/>
        <v>41</v>
      </c>
      <c r="C133" s="5">
        <f t="shared" si="17"/>
        <v>1130025.5106140082</v>
      </c>
      <c r="D133" s="5">
        <f t="shared" si="13"/>
        <v>68385.586961705863</v>
      </c>
      <c r="E133" s="5">
        <f t="shared" si="14"/>
        <v>20515.676088511758</v>
      </c>
      <c r="F133" s="5">
        <f t="shared" si="15"/>
        <v>5650.1275530700414</v>
      </c>
      <c r="G133" s="5">
        <f>IF(A133&lt;&gt;"",IF($M$12,_xlfn.XLOOKUP(A133,Harcamalar!$D$2:$D$100,Harcamalar!$G$2:$G$100,0),0),"")</f>
        <v>0</v>
      </c>
      <c r="H133" s="5" t="str">
        <f>IF(A133&lt;&gt;"",IF($M$12,_xlfn.XLOOKUP(A133,Harcamalar!$D$2:$D$120,Harcamalar!$H$2:$H$120,""),""),"")</f>
        <v/>
      </c>
      <c r="I133" s="5">
        <f t="shared" si="16"/>
        <v>1156191.3142555899</v>
      </c>
    </row>
    <row r="134" spans="1:9" x14ac:dyDescent="0.25">
      <c r="A134" s="3">
        <v>49522</v>
      </c>
      <c r="B134" s="7">
        <f t="shared" si="12"/>
        <v>41</v>
      </c>
      <c r="C134" s="5">
        <f t="shared" si="17"/>
        <v>1156191.3142555899</v>
      </c>
      <c r="D134" s="5">
        <f t="shared" si="13"/>
        <v>68385.586961705863</v>
      </c>
      <c r="E134" s="5">
        <f t="shared" si="14"/>
        <v>20515.676088511758</v>
      </c>
      <c r="F134" s="5">
        <f t="shared" si="15"/>
        <v>5780.9565712779495</v>
      </c>
      <c r="G134" s="5">
        <f>IF(A134&lt;&gt;"",IF($M$12,_xlfn.XLOOKUP(A134,Harcamalar!$D$2:$D$100,Harcamalar!$G$2:$G$100,0),0),"")</f>
        <v>0</v>
      </c>
      <c r="H134" s="5" t="str">
        <f>IF(A134&lt;&gt;"",IF($M$12,_xlfn.XLOOKUP(A134,Harcamalar!$D$2:$D$120,Harcamalar!$H$2:$H$120,""),""),"")</f>
        <v/>
      </c>
      <c r="I134" s="5">
        <f t="shared" si="16"/>
        <v>1182487.9469153795</v>
      </c>
    </row>
    <row r="135" spans="1:9" x14ac:dyDescent="0.25">
      <c r="A135" s="3">
        <v>49553</v>
      </c>
      <c r="B135" s="7">
        <f t="shared" si="12"/>
        <v>41</v>
      </c>
      <c r="C135" s="5">
        <f t="shared" si="17"/>
        <v>1182487.9469153795</v>
      </c>
      <c r="D135" s="5">
        <f t="shared" si="13"/>
        <v>68385.586961705863</v>
      </c>
      <c r="E135" s="5">
        <f t="shared" si="14"/>
        <v>20515.676088511758</v>
      </c>
      <c r="F135" s="5">
        <f t="shared" si="15"/>
        <v>5912.4397345768975</v>
      </c>
      <c r="G135" s="5">
        <f>IF(A135&lt;&gt;"",IF($M$12,_xlfn.XLOOKUP(A135,Harcamalar!$D$2:$D$100,Harcamalar!$G$2:$G$100,0),0),"")</f>
        <v>0</v>
      </c>
      <c r="H135" s="5" t="str">
        <f>IF(A135&lt;&gt;"",IF($M$12,_xlfn.XLOOKUP(A135,Harcamalar!$D$2:$D$120,Harcamalar!$H$2:$H$120,""),""),"")</f>
        <v/>
      </c>
      <c r="I135" s="5">
        <f t="shared" si="16"/>
        <v>1208916.0627384682</v>
      </c>
    </row>
    <row r="136" spans="1:9" x14ac:dyDescent="0.25">
      <c r="A136" s="3">
        <v>49583</v>
      </c>
      <c r="B136" s="7">
        <f t="shared" si="12"/>
        <v>41</v>
      </c>
      <c r="C136" s="5">
        <f t="shared" si="17"/>
        <v>1208916.0627384682</v>
      </c>
      <c r="D136" s="5">
        <f t="shared" si="13"/>
        <v>68385.586961705863</v>
      </c>
      <c r="E136" s="5">
        <f t="shared" si="14"/>
        <v>20515.676088511758</v>
      </c>
      <c r="F136" s="5">
        <f t="shared" si="15"/>
        <v>6044.5803136923414</v>
      </c>
      <c r="G136" s="5">
        <f>IF(A136&lt;&gt;"",IF($M$12,_xlfn.XLOOKUP(A136,Harcamalar!$D$2:$D$100,Harcamalar!$G$2:$G$100,0),0),"")</f>
        <v>0</v>
      </c>
      <c r="H136" s="5" t="str">
        <f>IF(A136&lt;&gt;"",IF($M$12,_xlfn.XLOOKUP(A136,Harcamalar!$D$2:$D$120,Harcamalar!$H$2:$H$120,""),""),"")</f>
        <v/>
      </c>
      <c r="I136" s="5">
        <f t="shared" si="16"/>
        <v>1235476.3191406722</v>
      </c>
    </row>
    <row r="137" spans="1:9" x14ac:dyDescent="0.25">
      <c r="A137" s="3">
        <v>49614</v>
      </c>
      <c r="B137" s="7">
        <f t="shared" si="12"/>
        <v>41</v>
      </c>
      <c r="C137" s="5">
        <f t="shared" si="17"/>
        <v>1235476.3191406722</v>
      </c>
      <c r="D137" s="5">
        <f t="shared" si="13"/>
        <v>68385.586961705863</v>
      </c>
      <c r="E137" s="5">
        <f t="shared" si="14"/>
        <v>20515.676088511758</v>
      </c>
      <c r="F137" s="5">
        <f t="shared" si="15"/>
        <v>6177.3815957033612</v>
      </c>
      <c r="G137" s="5">
        <f>IF(A137&lt;&gt;"",IF($M$12,_xlfn.XLOOKUP(A137,Harcamalar!$D$2:$D$100,Harcamalar!$G$2:$G$100,0),0),"")</f>
        <v>0</v>
      </c>
      <c r="H137" s="5" t="str">
        <f>IF(A137&lt;&gt;"",IF($M$12,_xlfn.XLOOKUP(A137,Harcamalar!$D$2:$D$120,Harcamalar!$H$2:$H$120,""),""),"")</f>
        <v/>
      </c>
      <c r="I137" s="5">
        <f t="shared" si="16"/>
        <v>1262169.3768248872</v>
      </c>
    </row>
    <row r="138" spans="1:9" x14ac:dyDescent="0.25">
      <c r="A138" s="3">
        <v>49644</v>
      </c>
      <c r="B138" s="7">
        <f t="shared" si="12"/>
        <v>41</v>
      </c>
      <c r="C138" s="5">
        <f t="shared" si="17"/>
        <v>1262169.3768248872</v>
      </c>
      <c r="D138" s="5">
        <f t="shared" si="13"/>
        <v>68385.586961705863</v>
      </c>
      <c r="E138" s="5">
        <f t="shared" si="14"/>
        <v>20515.676088511758</v>
      </c>
      <c r="F138" s="5">
        <f t="shared" si="15"/>
        <v>6310.8468841244367</v>
      </c>
      <c r="G138" s="5">
        <f>IF(A138&lt;&gt;"",IF($M$12,_xlfn.XLOOKUP(A138,Harcamalar!$D$2:$D$100,Harcamalar!$G$2:$G$100,0),0),"")</f>
        <v>0</v>
      </c>
      <c r="H138" s="5" t="str">
        <f>IF(A138&lt;&gt;"",IF($M$12,_xlfn.XLOOKUP(A138,Harcamalar!$D$2:$D$120,Harcamalar!$H$2:$H$120,""),""),"")</f>
        <v/>
      </c>
      <c r="I138" s="5">
        <f t="shared" si="16"/>
        <v>1288995.8997975234</v>
      </c>
    </row>
    <row r="139" spans="1:9" x14ac:dyDescent="0.25">
      <c r="A139" s="3">
        <v>49675</v>
      </c>
      <c r="B139" s="7">
        <f t="shared" si="12"/>
        <v>42</v>
      </c>
      <c r="C139" s="5">
        <f t="shared" si="17"/>
        <v>1288995.8997975234</v>
      </c>
      <c r="D139" s="5">
        <f t="shared" si="13"/>
        <v>69753.298700939995</v>
      </c>
      <c r="E139" s="5">
        <f t="shared" si="14"/>
        <v>20925.989610281998</v>
      </c>
      <c r="F139" s="5">
        <f t="shared" si="15"/>
        <v>6444.9794989876173</v>
      </c>
      <c r="G139" s="5">
        <f>IF(A139&lt;&gt;"",IF($M$12,_xlfn.XLOOKUP(A139,Harcamalar!$D$2:$D$100,Harcamalar!$G$2:$G$100,0),0),"")</f>
        <v>0</v>
      </c>
      <c r="H139" s="5" t="str">
        <f>IF(A139&lt;&gt;"",IF($M$12,_xlfn.XLOOKUP(A139,Harcamalar!$D$2:$D$120,Harcamalar!$H$2:$H$120,""),""),"")</f>
        <v/>
      </c>
      <c r="I139" s="5">
        <f t="shared" si="16"/>
        <v>1316366.868906793</v>
      </c>
    </row>
    <row r="140" spans="1:9" x14ac:dyDescent="0.25">
      <c r="A140" s="3">
        <v>49706</v>
      </c>
      <c r="B140" s="7">
        <f t="shared" si="12"/>
        <v>42</v>
      </c>
      <c r="C140" s="5">
        <f t="shared" si="17"/>
        <v>1316366.868906793</v>
      </c>
      <c r="D140" s="5">
        <f t="shared" si="13"/>
        <v>69753.298700939995</v>
      </c>
      <c r="E140" s="5">
        <f t="shared" si="14"/>
        <v>20925.989610281998</v>
      </c>
      <c r="F140" s="5">
        <f t="shared" si="15"/>
        <v>6581.8343445339651</v>
      </c>
      <c r="G140" s="5">
        <f>IF(A140&lt;&gt;"",IF($M$12,_xlfn.XLOOKUP(A140,Harcamalar!$D$2:$D$100,Harcamalar!$G$2:$G$100,0),0),"")</f>
        <v>0</v>
      </c>
      <c r="H140" s="5" t="str">
        <f>IF(A140&lt;&gt;"",IF($M$12,_xlfn.XLOOKUP(A140,Harcamalar!$D$2:$D$120,Harcamalar!$H$2:$H$120,""),""),"")</f>
        <v/>
      </c>
      <c r="I140" s="5">
        <f t="shared" si="16"/>
        <v>1343874.6928616089</v>
      </c>
    </row>
    <row r="141" spans="1:9" x14ac:dyDescent="0.25">
      <c r="A141" s="3">
        <v>49735</v>
      </c>
      <c r="B141" s="7">
        <f t="shared" si="12"/>
        <v>42</v>
      </c>
      <c r="C141" s="5">
        <f t="shared" si="17"/>
        <v>1343874.6928616089</v>
      </c>
      <c r="D141" s="5">
        <f t="shared" si="13"/>
        <v>69753.298700939995</v>
      </c>
      <c r="E141" s="5">
        <f t="shared" si="14"/>
        <v>20925.989610281998</v>
      </c>
      <c r="F141" s="5">
        <f t="shared" si="15"/>
        <v>6719.3734643080452</v>
      </c>
      <c r="G141" s="5">
        <f>IF(A141&lt;&gt;"",IF($M$12,_xlfn.XLOOKUP(A141,Harcamalar!$D$2:$D$100,Harcamalar!$G$2:$G$100,0),0),"")</f>
        <v>0</v>
      </c>
      <c r="H141" s="5" t="str">
        <f>IF(A141&lt;&gt;"",IF($M$12,_xlfn.XLOOKUP(A141,Harcamalar!$D$2:$D$120,Harcamalar!$H$2:$H$120,""),""),"")</f>
        <v/>
      </c>
      <c r="I141" s="5">
        <f t="shared" si="16"/>
        <v>1371520.0559361989</v>
      </c>
    </row>
    <row r="142" spans="1:9" x14ac:dyDescent="0.25">
      <c r="A142" s="3">
        <v>49766</v>
      </c>
      <c r="B142" s="7">
        <f t="shared" si="12"/>
        <v>42</v>
      </c>
      <c r="C142" s="5">
        <f t="shared" si="17"/>
        <v>1371520.0559361989</v>
      </c>
      <c r="D142" s="5">
        <f t="shared" si="13"/>
        <v>69753.298700939995</v>
      </c>
      <c r="E142" s="5">
        <f t="shared" si="14"/>
        <v>20925.989610281998</v>
      </c>
      <c r="F142" s="5">
        <f t="shared" si="15"/>
        <v>6857.6002796809944</v>
      </c>
      <c r="G142" s="5">
        <f>IF(A142&lt;&gt;"",IF($M$12,_xlfn.XLOOKUP(A142,Harcamalar!$D$2:$D$100,Harcamalar!$G$2:$G$100,0),0),"")</f>
        <v>0</v>
      </c>
      <c r="H142" s="5" t="str">
        <f>IF(A142&lt;&gt;"",IF($M$12,_xlfn.XLOOKUP(A142,Harcamalar!$D$2:$D$120,Harcamalar!$H$2:$H$120,""),""),"")</f>
        <v/>
      </c>
      <c r="I142" s="5">
        <f t="shared" si="16"/>
        <v>1399303.6458261618</v>
      </c>
    </row>
    <row r="143" spans="1:9" x14ac:dyDescent="0.25">
      <c r="A143" s="3">
        <v>49796</v>
      </c>
      <c r="B143" s="7">
        <f t="shared" si="12"/>
        <v>42</v>
      </c>
      <c r="C143" s="5">
        <f t="shared" si="17"/>
        <v>1399303.6458261618</v>
      </c>
      <c r="D143" s="5">
        <f t="shared" si="13"/>
        <v>69753.298700939995</v>
      </c>
      <c r="E143" s="5">
        <f t="shared" si="14"/>
        <v>20925.989610281998</v>
      </c>
      <c r="F143" s="5">
        <f t="shared" si="15"/>
        <v>6996.5182291308092</v>
      </c>
      <c r="G143" s="5">
        <f>IF(A143&lt;&gt;"",IF($M$12,_xlfn.XLOOKUP(A143,Harcamalar!$D$2:$D$100,Harcamalar!$G$2:$G$100,0),0),"")</f>
        <v>0</v>
      </c>
      <c r="H143" s="5" t="str">
        <f>IF(A143&lt;&gt;"",IF($M$12,_xlfn.XLOOKUP(A143,Harcamalar!$D$2:$D$120,Harcamalar!$H$2:$H$120,""),""),"")</f>
        <v/>
      </c>
      <c r="I143" s="5">
        <f t="shared" si="16"/>
        <v>1427226.1536655747</v>
      </c>
    </row>
    <row r="144" spans="1:9" x14ac:dyDescent="0.25">
      <c r="A144" s="3">
        <v>49827</v>
      </c>
      <c r="B144" s="7">
        <f t="shared" si="12"/>
        <v>42</v>
      </c>
      <c r="C144" s="5">
        <f t="shared" si="17"/>
        <v>1427226.1536655747</v>
      </c>
      <c r="D144" s="5">
        <f t="shared" si="13"/>
        <v>69753.298700939995</v>
      </c>
      <c r="E144" s="5">
        <f t="shared" si="14"/>
        <v>20925.989610281998</v>
      </c>
      <c r="F144" s="5">
        <f t="shared" si="15"/>
        <v>7136.1307683278737</v>
      </c>
      <c r="G144" s="5">
        <f>IF(A144&lt;&gt;"",IF($M$12,_xlfn.XLOOKUP(A144,Harcamalar!$D$2:$D$100,Harcamalar!$G$2:$G$100,0),0),"")</f>
        <v>0</v>
      </c>
      <c r="H144" s="5" t="str">
        <f>IF(A144&lt;&gt;"",IF($M$12,_xlfn.XLOOKUP(A144,Harcamalar!$D$2:$D$120,Harcamalar!$H$2:$H$120,""),""),"")</f>
        <v/>
      </c>
      <c r="I144" s="5">
        <f t="shared" si="16"/>
        <v>1455288.2740441847</v>
      </c>
    </row>
    <row r="145" spans="1:9" x14ac:dyDescent="0.25">
      <c r="A145" s="3">
        <v>49857</v>
      </c>
      <c r="B145" s="7">
        <f t="shared" si="12"/>
        <v>42</v>
      </c>
      <c r="C145" s="5">
        <f t="shared" si="17"/>
        <v>1455288.2740441847</v>
      </c>
      <c r="D145" s="5">
        <f t="shared" si="13"/>
        <v>69753.298700939995</v>
      </c>
      <c r="E145" s="5">
        <f t="shared" si="14"/>
        <v>20925.989610281998</v>
      </c>
      <c r="F145" s="5">
        <f t="shared" si="15"/>
        <v>7276.441370220924</v>
      </c>
      <c r="G145" s="5">
        <f>IF(A145&lt;&gt;"",IF($M$12,_xlfn.XLOOKUP(A145,Harcamalar!$D$2:$D$100,Harcamalar!$G$2:$G$100,0),0),"")</f>
        <v>0</v>
      </c>
      <c r="H145" s="5" t="str">
        <f>IF(A145&lt;&gt;"",IF($M$12,_xlfn.XLOOKUP(A145,Harcamalar!$D$2:$D$120,Harcamalar!$H$2:$H$120,""),""),"")</f>
        <v/>
      </c>
      <c r="I145" s="5">
        <f t="shared" si="16"/>
        <v>1483490.7050246876</v>
      </c>
    </row>
    <row r="146" spans="1:9" x14ac:dyDescent="0.25">
      <c r="A146" s="3">
        <v>49888</v>
      </c>
      <c r="B146" s="7">
        <f t="shared" si="12"/>
        <v>42</v>
      </c>
      <c r="C146" s="5">
        <f t="shared" si="17"/>
        <v>1483490.7050246876</v>
      </c>
      <c r="D146" s="5">
        <f t="shared" si="13"/>
        <v>69753.298700939995</v>
      </c>
      <c r="E146" s="5">
        <f t="shared" si="14"/>
        <v>20925.989610281998</v>
      </c>
      <c r="F146" s="5">
        <f t="shared" si="15"/>
        <v>7417.4535251234383</v>
      </c>
      <c r="G146" s="5">
        <f>IF(A146&lt;&gt;"",IF($M$12,_xlfn.XLOOKUP(A146,Harcamalar!$D$2:$D$100,Harcamalar!$G$2:$G$100,0),0),"")</f>
        <v>40000</v>
      </c>
      <c r="H146" s="5" t="str">
        <f>IF(A146&lt;&gt;"",IF($M$12,_xlfn.XLOOKUP(A146,Harcamalar!$D$2:$D$120,Harcamalar!$H$2:$H$120,""),""),"")</f>
        <v>Tatil</v>
      </c>
      <c r="I146" s="5">
        <f t="shared" si="16"/>
        <v>1471834.148160093</v>
      </c>
    </row>
    <row r="147" spans="1:9" x14ac:dyDescent="0.25">
      <c r="A147" s="3">
        <v>49919</v>
      </c>
      <c r="B147" s="7">
        <f t="shared" si="12"/>
        <v>42</v>
      </c>
      <c r="C147" s="5">
        <f t="shared" si="17"/>
        <v>1471834.148160093</v>
      </c>
      <c r="D147" s="5">
        <f t="shared" si="13"/>
        <v>69753.298700939995</v>
      </c>
      <c r="E147" s="5">
        <f t="shared" si="14"/>
        <v>20925.989610281998</v>
      </c>
      <c r="F147" s="5">
        <f t="shared" si="15"/>
        <v>7359.170740800465</v>
      </c>
      <c r="G147" s="5">
        <f>IF(A147&lt;&gt;"",IF($M$12,_xlfn.XLOOKUP(A147,Harcamalar!$D$2:$D$100,Harcamalar!$G$2:$G$100,0),0),"")</f>
        <v>0</v>
      </c>
      <c r="H147" s="5" t="str">
        <f>IF(A147&lt;&gt;"",IF($M$12,_xlfn.XLOOKUP(A147,Harcamalar!$D$2:$D$120,Harcamalar!$H$2:$H$120,""),""),"")</f>
        <v/>
      </c>
      <c r="I147" s="5">
        <f t="shared" si="16"/>
        <v>1500119.3085111754</v>
      </c>
    </row>
    <row r="148" spans="1:9" x14ac:dyDescent="0.25">
      <c r="A148" s="3">
        <v>49949</v>
      </c>
      <c r="B148" s="7">
        <f t="shared" si="12"/>
        <v>42</v>
      </c>
      <c r="C148" s="5">
        <f t="shared" si="17"/>
        <v>1500119.3085111754</v>
      </c>
      <c r="D148" s="5">
        <f t="shared" si="13"/>
        <v>69753.298700939995</v>
      </c>
      <c r="E148" s="5">
        <f t="shared" si="14"/>
        <v>20925.989610281998</v>
      </c>
      <c r="F148" s="5">
        <f t="shared" si="15"/>
        <v>7500.596542555877</v>
      </c>
      <c r="G148" s="5">
        <f>IF(A148&lt;&gt;"",IF($M$12,_xlfn.XLOOKUP(A148,Harcamalar!$D$2:$D$100,Harcamalar!$G$2:$G$100,0),0),"")</f>
        <v>0</v>
      </c>
      <c r="H148" s="5" t="str">
        <f>IF(A148&lt;&gt;"",IF($M$12,_xlfn.XLOOKUP(A148,Harcamalar!$D$2:$D$120,Harcamalar!$H$2:$H$120,""),""),"")</f>
        <v/>
      </c>
      <c r="I148" s="5">
        <f t="shared" si="16"/>
        <v>1528545.8946640133</v>
      </c>
    </row>
    <row r="149" spans="1:9" x14ac:dyDescent="0.25">
      <c r="A149" s="3">
        <v>49980</v>
      </c>
      <c r="B149" s="7">
        <f t="shared" si="12"/>
        <v>42</v>
      </c>
      <c r="C149" s="5">
        <f t="shared" si="17"/>
        <v>1528545.8946640133</v>
      </c>
      <c r="D149" s="5">
        <f t="shared" si="13"/>
        <v>69753.298700939995</v>
      </c>
      <c r="E149" s="5">
        <f t="shared" si="14"/>
        <v>20925.989610281998</v>
      </c>
      <c r="F149" s="5">
        <f t="shared" si="15"/>
        <v>7642.729473320067</v>
      </c>
      <c r="G149" s="5">
        <f>IF(A149&lt;&gt;"",IF($M$12,_xlfn.XLOOKUP(A149,Harcamalar!$D$2:$D$100,Harcamalar!$G$2:$G$100,0),0),"")</f>
        <v>0</v>
      </c>
      <c r="H149" s="5" t="str">
        <f>IF(A149&lt;&gt;"",IF($M$12,_xlfn.XLOOKUP(A149,Harcamalar!$D$2:$D$120,Harcamalar!$H$2:$H$120,""),""),"")</f>
        <v/>
      </c>
      <c r="I149" s="5">
        <f t="shared" si="16"/>
        <v>1557114.6137476154</v>
      </c>
    </row>
    <row r="150" spans="1:9" x14ac:dyDescent="0.25">
      <c r="A150" s="3">
        <v>50010</v>
      </c>
      <c r="B150" s="7">
        <f t="shared" si="12"/>
        <v>42</v>
      </c>
      <c r="C150" s="5">
        <f t="shared" si="17"/>
        <v>1557114.6137476154</v>
      </c>
      <c r="D150" s="5">
        <f t="shared" si="13"/>
        <v>69753.298700939995</v>
      </c>
      <c r="E150" s="5">
        <f t="shared" si="14"/>
        <v>20925.989610281998</v>
      </c>
      <c r="F150" s="5">
        <f t="shared" si="15"/>
        <v>7785.5730687380774</v>
      </c>
      <c r="G150" s="5">
        <f>IF(A150&lt;&gt;"",IF($M$12,_xlfn.XLOOKUP(A150,Harcamalar!$D$2:$D$100,Harcamalar!$G$2:$G$100,0),0),"")</f>
        <v>0</v>
      </c>
      <c r="H150" s="5" t="str">
        <f>IF(A150&lt;&gt;"",IF($M$12,_xlfn.XLOOKUP(A150,Harcamalar!$D$2:$D$120,Harcamalar!$H$2:$H$120,""),""),"")</f>
        <v/>
      </c>
      <c r="I150" s="5">
        <f t="shared" si="16"/>
        <v>1585826.1764266354</v>
      </c>
    </row>
    <row r="151" spans="1:9" x14ac:dyDescent="0.25">
      <c r="A151" s="3">
        <v>50041</v>
      </c>
      <c r="B151" s="7">
        <f t="shared" si="12"/>
        <v>43</v>
      </c>
      <c r="C151" s="5">
        <f t="shared" si="17"/>
        <v>1585826.1764266354</v>
      </c>
      <c r="D151" s="5">
        <f t="shared" si="13"/>
        <v>71148.364674958779</v>
      </c>
      <c r="E151" s="5">
        <f t="shared" si="14"/>
        <v>21344.509402487634</v>
      </c>
      <c r="F151" s="5">
        <f t="shared" si="15"/>
        <v>7929.1308821331768</v>
      </c>
      <c r="G151" s="5">
        <f>IF(A151&lt;&gt;"",IF($M$12,_xlfn.XLOOKUP(A151,Harcamalar!$D$2:$D$100,Harcamalar!$G$2:$G$100,0),0),"")</f>
        <v>0</v>
      </c>
      <c r="H151" s="5" t="str">
        <f>IF(A151&lt;&gt;"",IF($M$12,_xlfn.XLOOKUP(A151,Harcamalar!$D$2:$D$120,Harcamalar!$H$2:$H$120,""),""),"")</f>
        <v/>
      </c>
      <c r="I151" s="5">
        <f t="shared" si="16"/>
        <v>1615099.8167112563</v>
      </c>
    </row>
    <row r="152" spans="1:9" x14ac:dyDescent="0.25">
      <c r="A152" s="3">
        <v>50072</v>
      </c>
      <c r="B152" s="7">
        <f t="shared" si="12"/>
        <v>43</v>
      </c>
      <c r="C152" s="5">
        <f t="shared" si="17"/>
        <v>1615099.8167112563</v>
      </c>
      <c r="D152" s="5">
        <f t="shared" si="13"/>
        <v>71148.364674958779</v>
      </c>
      <c r="E152" s="5">
        <f t="shared" si="14"/>
        <v>21344.509402487634</v>
      </c>
      <c r="F152" s="5">
        <f t="shared" si="15"/>
        <v>8075.4990835562812</v>
      </c>
      <c r="G152" s="5">
        <f>IF(A152&lt;&gt;"",IF($M$12,_xlfn.XLOOKUP(A152,Harcamalar!$D$2:$D$100,Harcamalar!$G$2:$G$100,0),0),"")</f>
        <v>500000</v>
      </c>
      <c r="H152" s="5" t="str">
        <f>IF(A152&lt;&gt;"",IF($M$12,_xlfn.XLOOKUP(A152,Harcamalar!$D$2:$D$120,Harcamalar!$H$2:$H$120,""),""),"")</f>
        <v>Araba - 15 yaşında hatchback</v>
      </c>
      <c r="I152" s="5">
        <f t="shared" si="16"/>
        <v>1144519.8251973002</v>
      </c>
    </row>
    <row r="153" spans="1:9" x14ac:dyDescent="0.25">
      <c r="A153" s="3">
        <v>50100</v>
      </c>
      <c r="B153" s="7">
        <f t="shared" si="12"/>
        <v>43</v>
      </c>
      <c r="C153" s="5">
        <f t="shared" si="17"/>
        <v>1144519.8251973002</v>
      </c>
      <c r="D153" s="5">
        <f t="shared" si="13"/>
        <v>71148.364674958779</v>
      </c>
      <c r="E153" s="5">
        <f t="shared" si="14"/>
        <v>21344.509402487634</v>
      </c>
      <c r="F153" s="5">
        <f t="shared" si="15"/>
        <v>5722.5991259865013</v>
      </c>
      <c r="G153" s="5">
        <f>IF(A153&lt;&gt;"",IF($M$12,_xlfn.XLOOKUP(A153,Harcamalar!$D$2:$D$100,Harcamalar!$G$2:$G$100,0),0),"")</f>
        <v>0</v>
      </c>
      <c r="H153" s="5" t="str">
        <f>IF(A153&lt;&gt;"",IF($M$12,_xlfn.XLOOKUP(A153,Harcamalar!$D$2:$D$120,Harcamalar!$H$2:$H$120,""),""),"")</f>
        <v/>
      </c>
      <c r="I153" s="5">
        <f t="shared" si="16"/>
        <v>1171586.9337257743</v>
      </c>
    </row>
    <row r="154" spans="1:9" x14ac:dyDescent="0.25">
      <c r="A154" s="3">
        <v>50131</v>
      </c>
      <c r="B154" s="7">
        <f t="shared" si="12"/>
        <v>43</v>
      </c>
      <c r="C154" s="5">
        <f t="shared" si="17"/>
        <v>1171586.9337257743</v>
      </c>
      <c r="D154" s="5">
        <f t="shared" si="13"/>
        <v>71148.364674958779</v>
      </c>
      <c r="E154" s="5">
        <f t="shared" si="14"/>
        <v>21344.509402487634</v>
      </c>
      <c r="F154" s="5">
        <f t="shared" si="15"/>
        <v>5857.9346686288718</v>
      </c>
      <c r="G154" s="5">
        <f>IF(A154&lt;&gt;"",IF($M$12,_xlfn.XLOOKUP(A154,Harcamalar!$D$2:$D$100,Harcamalar!$G$2:$G$100,0),0),"")</f>
        <v>0</v>
      </c>
      <c r="H154" s="5" t="str">
        <f>IF(A154&lt;&gt;"",IF($M$12,_xlfn.XLOOKUP(A154,Harcamalar!$D$2:$D$120,Harcamalar!$H$2:$H$120,""),""),"")</f>
        <v/>
      </c>
      <c r="I154" s="5">
        <f t="shared" si="16"/>
        <v>1198789.3777968909</v>
      </c>
    </row>
    <row r="155" spans="1:9" x14ac:dyDescent="0.25">
      <c r="A155" s="3">
        <v>50161</v>
      </c>
      <c r="B155" s="7">
        <f t="shared" si="12"/>
        <v>43</v>
      </c>
      <c r="C155" s="5">
        <f t="shared" si="17"/>
        <v>1198789.3777968909</v>
      </c>
      <c r="D155" s="5">
        <f t="shared" si="13"/>
        <v>71148.364674958779</v>
      </c>
      <c r="E155" s="5">
        <f t="shared" si="14"/>
        <v>21344.509402487634</v>
      </c>
      <c r="F155" s="5">
        <f t="shared" si="15"/>
        <v>5993.9468889844547</v>
      </c>
      <c r="G155" s="5">
        <f>IF(A155&lt;&gt;"",IF($M$12,_xlfn.XLOOKUP(A155,Harcamalar!$D$2:$D$100,Harcamalar!$G$2:$G$100,0),0),"")</f>
        <v>0</v>
      </c>
      <c r="H155" s="5" t="str">
        <f>IF(A155&lt;&gt;"",IF($M$12,_xlfn.XLOOKUP(A155,Harcamalar!$D$2:$D$120,Harcamalar!$H$2:$H$120,""),""),"")</f>
        <v/>
      </c>
      <c r="I155" s="5">
        <f t="shared" si="16"/>
        <v>1226127.834088363</v>
      </c>
    </row>
    <row r="156" spans="1:9" x14ac:dyDescent="0.25">
      <c r="A156" s="3">
        <v>50192</v>
      </c>
      <c r="B156" s="7">
        <f t="shared" si="12"/>
        <v>43</v>
      </c>
      <c r="C156" s="5">
        <f t="shared" si="17"/>
        <v>1226127.834088363</v>
      </c>
      <c r="D156" s="5">
        <f t="shared" si="13"/>
        <v>71148.364674958779</v>
      </c>
      <c r="E156" s="5">
        <f t="shared" si="14"/>
        <v>21344.509402487634</v>
      </c>
      <c r="F156" s="5">
        <f t="shared" si="15"/>
        <v>6130.6391704418147</v>
      </c>
      <c r="G156" s="5">
        <f>IF(A156&lt;&gt;"",IF($M$12,_xlfn.XLOOKUP(A156,Harcamalar!$D$2:$D$100,Harcamalar!$G$2:$G$100,0),0),"")</f>
        <v>0</v>
      </c>
      <c r="H156" s="5" t="str">
        <f>IF(A156&lt;&gt;"",IF($M$12,_xlfn.XLOOKUP(A156,Harcamalar!$D$2:$D$120,Harcamalar!$H$2:$H$120,""),""),"")</f>
        <v/>
      </c>
      <c r="I156" s="5">
        <f t="shared" si="16"/>
        <v>1253602.9826612924</v>
      </c>
    </row>
    <row r="157" spans="1:9" x14ac:dyDescent="0.25">
      <c r="A157" s="3">
        <v>50222</v>
      </c>
      <c r="B157" s="7">
        <f t="shared" si="12"/>
        <v>43</v>
      </c>
      <c r="C157" s="5">
        <f t="shared" si="17"/>
        <v>1253602.9826612924</v>
      </c>
      <c r="D157" s="5">
        <f t="shared" si="13"/>
        <v>71148.364674958779</v>
      </c>
      <c r="E157" s="5">
        <f t="shared" si="14"/>
        <v>21344.509402487634</v>
      </c>
      <c r="F157" s="5">
        <f t="shared" si="15"/>
        <v>6268.0149133064624</v>
      </c>
      <c r="G157" s="5">
        <f>IF(A157&lt;&gt;"",IF($M$12,_xlfn.XLOOKUP(A157,Harcamalar!$D$2:$D$100,Harcamalar!$G$2:$G$100,0),0),"")</f>
        <v>0</v>
      </c>
      <c r="H157" s="5" t="str">
        <f>IF(A157&lt;&gt;"",IF($M$12,_xlfn.XLOOKUP(A157,Harcamalar!$D$2:$D$120,Harcamalar!$H$2:$H$120,""),""),"")</f>
        <v/>
      </c>
      <c r="I157" s="5">
        <f t="shared" si="16"/>
        <v>1281215.5069770867</v>
      </c>
    </row>
    <row r="158" spans="1:9" x14ac:dyDescent="0.25">
      <c r="A158" s="3">
        <v>50253</v>
      </c>
      <c r="B158" s="7">
        <f t="shared" si="12"/>
        <v>43</v>
      </c>
      <c r="C158" s="5">
        <f t="shared" si="17"/>
        <v>1281215.5069770867</v>
      </c>
      <c r="D158" s="5">
        <f t="shared" si="13"/>
        <v>71148.364674958779</v>
      </c>
      <c r="E158" s="5">
        <f t="shared" si="14"/>
        <v>21344.509402487634</v>
      </c>
      <c r="F158" s="5">
        <f t="shared" si="15"/>
        <v>6406.0775348854331</v>
      </c>
      <c r="G158" s="5">
        <f>IF(A158&lt;&gt;"",IF($M$12,_xlfn.XLOOKUP(A158,Harcamalar!$D$2:$D$100,Harcamalar!$G$2:$G$100,0),0),"")</f>
        <v>0</v>
      </c>
      <c r="H158" s="5" t="str">
        <f>IF(A158&lt;&gt;"",IF($M$12,_xlfn.XLOOKUP(A158,Harcamalar!$D$2:$D$120,Harcamalar!$H$2:$H$120,""),""),"")</f>
        <v/>
      </c>
      <c r="I158" s="5">
        <f t="shared" si="16"/>
        <v>1308966.0939144597</v>
      </c>
    </row>
    <row r="159" spans="1:9" x14ac:dyDescent="0.25">
      <c r="A159" s="3">
        <v>50284</v>
      </c>
      <c r="B159" s="7">
        <f t="shared" si="12"/>
        <v>43</v>
      </c>
      <c r="C159" s="5">
        <f t="shared" si="17"/>
        <v>1308966.0939144597</v>
      </c>
      <c r="D159" s="5">
        <f t="shared" si="13"/>
        <v>71148.364674958779</v>
      </c>
      <c r="E159" s="5">
        <f t="shared" si="14"/>
        <v>21344.509402487634</v>
      </c>
      <c r="F159" s="5">
        <f t="shared" si="15"/>
        <v>6544.8304695722982</v>
      </c>
      <c r="G159" s="5">
        <f>IF(A159&lt;&gt;"",IF($M$12,_xlfn.XLOOKUP(A159,Harcamalar!$D$2:$D$100,Harcamalar!$G$2:$G$100,0),0),"")</f>
        <v>0</v>
      </c>
      <c r="H159" s="5" t="str">
        <f>IF(A159&lt;&gt;"",IF($M$12,_xlfn.XLOOKUP(A159,Harcamalar!$D$2:$D$120,Harcamalar!$H$2:$H$120,""),""),"")</f>
        <v/>
      </c>
      <c r="I159" s="5">
        <f t="shared" si="16"/>
        <v>1336855.4337865196</v>
      </c>
    </row>
    <row r="160" spans="1:9" x14ac:dyDescent="0.25">
      <c r="A160" s="3">
        <v>50314</v>
      </c>
      <c r="B160" s="7">
        <f t="shared" si="12"/>
        <v>43</v>
      </c>
      <c r="C160" s="5">
        <f t="shared" si="17"/>
        <v>1336855.4337865196</v>
      </c>
      <c r="D160" s="5">
        <f t="shared" si="13"/>
        <v>71148.364674958779</v>
      </c>
      <c r="E160" s="5">
        <f t="shared" si="14"/>
        <v>21344.509402487634</v>
      </c>
      <c r="F160" s="5">
        <f t="shared" si="15"/>
        <v>6684.2771689325982</v>
      </c>
      <c r="G160" s="5">
        <f>IF(A160&lt;&gt;"",IF($M$12,_xlfn.XLOOKUP(A160,Harcamalar!$D$2:$D$100,Harcamalar!$G$2:$G$100,0),0),"")</f>
        <v>0</v>
      </c>
      <c r="H160" s="5" t="str">
        <f>IF(A160&lt;&gt;"",IF($M$12,_xlfn.XLOOKUP(A160,Harcamalar!$D$2:$D$120,Harcamalar!$H$2:$H$120,""),""),"")</f>
        <v/>
      </c>
      <c r="I160" s="5">
        <f t="shared" si="16"/>
        <v>1364884.2203579398</v>
      </c>
    </row>
    <row r="161" spans="1:9" x14ac:dyDescent="0.25">
      <c r="A161" s="3">
        <v>50345</v>
      </c>
      <c r="B161" s="7">
        <f t="shared" si="12"/>
        <v>43</v>
      </c>
      <c r="C161" s="5">
        <f t="shared" si="17"/>
        <v>1364884.2203579398</v>
      </c>
      <c r="D161" s="5">
        <f t="shared" si="13"/>
        <v>71148.364674958779</v>
      </c>
      <c r="E161" s="5">
        <f t="shared" si="14"/>
        <v>21344.509402487634</v>
      </c>
      <c r="F161" s="5">
        <f t="shared" si="15"/>
        <v>6824.4211017896996</v>
      </c>
      <c r="G161" s="5">
        <f>IF(A161&lt;&gt;"",IF($M$12,_xlfn.XLOOKUP(A161,Harcamalar!$D$2:$D$100,Harcamalar!$G$2:$G$100,0),0),"")</f>
        <v>0</v>
      </c>
      <c r="H161" s="5" t="str">
        <f>IF(A161&lt;&gt;"",IF($M$12,_xlfn.XLOOKUP(A161,Harcamalar!$D$2:$D$120,Harcamalar!$H$2:$H$120,""),""),"")</f>
        <v/>
      </c>
      <c r="I161" s="5">
        <f t="shared" si="16"/>
        <v>1393053.1508622172</v>
      </c>
    </row>
    <row r="162" spans="1:9" x14ac:dyDescent="0.25">
      <c r="A162" s="3">
        <v>50375</v>
      </c>
      <c r="B162" s="7">
        <f t="shared" si="12"/>
        <v>43</v>
      </c>
      <c r="C162" s="5">
        <f t="shared" si="17"/>
        <v>1393053.1508622172</v>
      </c>
      <c r="D162" s="5">
        <f t="shared" si="13"/>
        <v>71148.364674958779</v>
      </c>
      <c r="E162" s="5">
        <f t="shared" si="14"/>
        <v>21344.509402487634</v>
      </c>
      <c r="F162" s="5">
        <f t="shared" si="15"/>
        <v>6965.2657543110863</v>
      </c>
      <c r="G162" s="5">
        <f>IF(A162&lt;&gt;"",IF($M$12,_xlfn.XLOOKUP(A162,Harcamalar!$D$2:$D$100,Harcamalar!$G$2:$G$100,0),0),"")</f>
        <v>0</v>
      </c>
      <c r="H162" s="5" t="str">
        <f>IF(A162&lt;&gt;"",IF($M$12,_xlfn.XLOOKUP(A162,Harcamalar!$D$2:$D$120,Harcamalar!$H$2:$H$120,""),""),"")</f>
        <v/>
      </c>
      <c r="I162" s="5">
        <f t="shared" si="16"/>
        <v>1421362.926019016</v>
      </c>
    </row>
    <row r="163" spans="1:9" x14ac:dyDescent="0.25">
      <c r="A163" s="3">
        <v>50406</v>
      </c>
      <c r="B163" s="7">
        <f t="shared" si="12"/>
        <v>44</v>
      </c>
      <c r="C163" s="5">
        <f t="shared" si="17"/>
        <v>1421362.926019016</v>
      </c>
      <c r="D163" s="5">
        <f t="shared" si="13"/>
        <v>72571.331968457962</v>
      </c>
      <c r="E163" s="5">
        <f t="shared" si="14"/>
        <v>21771.399590537389</v>
      </c>
      <c r="F163" s="5">
        <f t="shared" si="15"/>
        <v>7106.8146300950802</v>
      </c>
      <c r="G163" s="5">
        <f>IF(A163&lt;&gt;"",IF($M$12,_xlfn.XLOOKUP(A163,Harcamalar!$D$2:$D$100,Harcamalar!$G$2:$G$100,0),0),"")</f>
        <v>0</v>
      </c>
      <c r="H163" s="5" t="str">
        <f>IF(A163&lt;&gt;"",IF($M$12,_xlfn.XLOOKUP(A163,Harcamalar!$D$2:$D$120,Harcamalar!$H$2:$H$120,""),""),"")</f>
        <v/>
      </c>
      <c r="I163" s="5">
        <f t="shared" si="16"/>
        <v>1450241.1402396485</v>
      </c>
    </row>
    <row r="164" spans="1:9" x14ac:dyDescent="0.25">
      <c r="A164" s="3">
        <v>50437</v>
      </c>
      <c r="B164" s="7">
        <f t="shared" si="12"/>
        <v>44</v>
      </c>
      <c r="C164" s="5">
        <f t="shared" si="17"/>
        <v>1450241.1402396485</v>
      </c>
      <c r="D164" s="5">
        <f t="shared" si="13"/>
        <v>72571.331968457962</v>
      </c>
      <c r="E164" s="5">
        <f t="shared" si="14"/>
        <v>21771.399590537389</v>
      </c>
      <c r="F164" s="5">
        <f t="shared" si="15"/>
        <v>7251.2057011982424</v>
      </c>
      <c r="G164" s="5">
        <f>IF(A164&lt;&gt;"",IF($M$12,_xlfn.XLOOKUP(A164,Harcamalar!$D$2:$D$100,Harcamalar!$G$2:$G$100,0),0),"")</f>
        <v>0</v>
      </c>
      <c r="H164" s="5" t="str">
        <f>IF(A164&lt;&gt;"",IF($M$12,_xlfn.XLOOKUP(A164,Harcamalar!$D$2:$D$120,Harcamalar!$H$2:$H$120,""),""),"")</f>
        <v/>
      </c>
      <c r="I164" s="5">
        <f t="shared" si="16"/>
        <v>1479263.7455313841</v>
      </c>
    </row>
    <row r="165" spans="1:9" x14ac:dyDescent="0.25">
      <c r="A165" s="3">
        <v>50465</v>
      </c>
      <c r="B165" s="7">
        <f t="shared" si="12"/>
        <v>44</v>
      </c>
      <c r="C165" s="5">
        <f t="shared" si="17"/>
        <v>1479263.7455313841</v>
      </c>
      <c r="D165" s="5">
        <f t="shared" si="13"/>
        <v>72571.331968457962</v>
      </c>
      <c r="E165" s="5">
        <f t="shared" si="14"/>
        <v>21771.399590537389</v>
      </c>
      <c r="F165" s="5">
        <f t="shared" si="15"/>
        <v>7396.3187276569206</v>
      </c>
      <c r="G165" s="5">
        <f>IF(A165&lt;&gt;"",IF($M$12,_xlfn.XLOOKUP(A165,Harcamalar!$D$2:$D$100,Harcamalar!$G$2:$G$100,0),0),"")</f>
        <v>0</v>
      </c>
      <c r="H165" s="5" t="str">
        <f>IF(A165&lt;&gt;"",IF($M$12,_xlfn.XLOOKUP(A165,Harcamalar!$D$2:$D$120,Harcamalar!$H$2:$H$120,""),""),"")</f>
        <v/>
      </c>
      <c r="I165" s="5">
        <f t="shared" si="16"/>
        <v>1508431.4638495785</v>
      </c>
    </row>
    <row r="166" spans="1:9" x14ac:dyDescent="0.25">
      <c r="A166" s="3">
        <v>50496</v>
      </c>
      <c r="B166" s="7">
        <f t="shared" si="12"/>
        <v>44</v>
      </c>
      <c r="C166" s="5">
        <f t="shared" si="17"/>
        <v>1508431.4638495785</v>
      </c>
      <c r="D166" s="5">
        <f t="shared" si="13"/>
        <v>72571.331968457962</v>
      </c>
      <c r="E166" s="5">
        <f t="shared" si="14"/>
        <v>21771.399590537389</v>
      </c>
      <c r="F166" s="5">
        <f t="shared" si="15"/>
        <v>7542.1573192478927</v>
      </c>
      <c r="G166" s="5">
        <f>IF(A166&lt;&gt;"",IF($M$12,_xlfn.XLOOKUP(A166,Harcamalar!$D$2:$D$100,Harcamalar!$G$2:$G$100,0),0),"")</f>
        <v>0</v>
      </c>
      <c r="H166" s="5" t="str">
        <f>IF(A166&lt;&gt;"",IF($M$12,_xlfn.XLOOKUP(A166,Harcamalar!$D$2:$D$120,Harcamalar!$H$2:$H$120,""),""),"")</f>
        <v/>
      </c>
      <c r="I166" s="5">
        <f t="shared" si="16"/>
        <v>1537745.0207593639</v>
      </c>
    </row>
    <row r="167" spans="1:9" x14ac:dyDescent="0.25">
      <c r="A167" s="3">
        <v>50526</v>
      </c>
      <c r="B167" s="7">
        <f t="shared" si="12"/>
        <v>44</v>
      </c>
      <c r="C167" s="5">
        <f t="shared" si="17"/>
        <v>1537745.0207593639</v>
      </c>
      <c r="D167" s="5">
        <f t="shared" si="13"/>
        <v>72571.331968457962</v>
      </c>
      <c r="E167" s="5">
        <f t="shared" si="14"/>
        <v>21771.399590537389</v>
      </c>
      <c r="F167" s="5">
        <f t="shared" si="15"/>
        <v>7688.7251037968199</v>
      </c>
      <c r="G167" s="5">
        <f>IF(A167&lt;&gt;"",IF($M$12,_xlfn.XLOOKUP(A167,Harcamalar!$D$2:$D$100,Harcamalar!$G$2:$G$100,0),0),"")</f>
        <v>0</v>
      </c>
      <c r="H167" s="5" t="str">
        <f>IF(A167&lt;&gt;"",IF($M$12,_xlfn.XLOOKUP(A167,Harcamalar!$D$2:$D$120,Harcamalar!$H$2:$H$120,""),""),"")</f>
        <v/>
      </c>
      <c r="I167" s="5">
        <f t="shared" si="16"/>
        <v>1567205.1454536982</v>
      </c>
    </row>
    <row r="168" spans="1:9" x14ac:dyDescent="0.25">
      <c r="A168" s="3">
        <v>50557</v>
      </c>
      <c r="B168" s="7">
        <f t="shared" si="12"/>
        <v>44</v>
      </c>
      <c r="C168" s="5">
        <f t="shared" si="17"/>
        <v>1567205.1454536982</v>
      </c>
      <c r="D168" s="5">
        <f t="shared" si="13"/>
        <v>72571.331968457962</v>
      </c>
      <c r="E168" s="5">
        <f t="shared" si="14"/>
        <v>21771.399590537389</v>
      </c>
      <c r="F168" s="5">
        <f t="shared" si="15"/>
        <v>7836.0257272684912</v>
      </c>
      <c r="G168" s="5">
        <f>IF(A168&lt;&gt;"",IF($M$12,_xlfn.XLOOKUP(A168,Harcamalar!$D$2:$D$100,Harcamalar!$G$2:$G$100,0),0),"")</f>
        <v>0</v>
      </c>
      <c r="H168" s="5" t="str">
        <f>IF(A168&lt;&gt;"",IF($M$12,_xlfn.XLOOKUP(A168,Harcamalar!$D$2:$D$120,Harcamalar!$H$2:$H$120,""),""),"")</f>
        <v/>
      </c>
      <c r="I168" s="5">
        <f t="shared" si="16"/>
        <v>1596812.5707715042</v>
      </c>
    </row>
    <row r="169" spans="1:9" x14ac:dyDescent="0.25">
      <c r="A169" s="3">
        <v>50587</v>
      </c>
      <c r="B169" s="7">
        <f t="shared" si="12"/>
        <v>44</v>
      </c>
      <c r="C169" s="5">
        <f t="shared" si="17"/>
        <v>1596812.5707715042</v>
      </c>
      <c r="D169" s="5">
        <f t="shared" si="13"/>
        <v>72571.331968457962</v>
      </c>
      <c r="E169" s="5">
        <f t="shared" si="14"/>
        <v>21771.399590537389</v>
      </c>
      <c r="F169" s="5">
        <f t="shared" si="15"/>
        <v>7984.0628538575211</v>
      </c>
      <c r="G169" s="5">
        <f>IF(A169&lt;&gt;"",IF($M$12,_xlfn.XLOOKUP(A169,Harcamalar!$D$2:$D$100,Harcamalar!$G$2:$G$100,0),0),"")</f>
        <v>0</v>
      </c>
      <c r="H169" s="5" t="str">
        <f>IF(A169&lt;&gt;"",IF($M$12,_xlfn.XLOOKUP(A169,Harcamalar!$D$2:$D$120,Harcamalar!$H$2:$H$120,""),""),"")</f>
        <v/>
      </c>
      <c r="I169" s="5">
        <f t="shared" si="16"/>
        <v>1626568.033215899</v>
      </c>
    </row>
    <row r="170" spans="1:9" x14ac:dyDescent="0.25">
      <c r="A170" s="3">
        <v>50618</v>
      </c>
      <c r="B170" s="7">
        <f t="shared" si="12"/>
        <v>44</v>
      </c>
      <c r="C170" s="5">
        <f t="shared" si="17"/>
        <v>1626568.033215899</v>
      </c>
      <c r="D170" s="5">
        <f t="shared" si="13"/>
        <v>72571.331968457962</v>
      </c>
      <c r="E170" s="5">
        <f t="shared" si="14"/>
        <v>21771.399590537389</v>
      </c>
      <c r="F170" s="5">
        <f t="shared" si="15"/>
        <v>8132.8401660794952</v>
      </c>
      <c r="G170" s="5">
        <f>IF(A170&lt;&gt;"",IF($M$12,_xlfn.XLOOKUP(A170,Harcamalar!$D$2:$D$100,Harcamalar!$G$2:$G$100,0),0),"")</f>
        <v>0</v>
      </c>
      <c r="H170" s="5" t="str">
        <f>IF(A170&lt;&gt;"",IF($M$12,_xlfn.XLOOKUP(A170,Harcamalar!$D$2:$D$120,Harcamalar!$H$2:$H$120,""),""),"")</f>
        <v/>
      </c>
      <c r="I170" s="5">
        <f t="shared" si="16"/>
        <v>1656472.272972516</v>
      </c>
    </row>
    <row r="171" spans="1:9" x14ac:dyDescent="0.25">
      <c r="A171" s="3">
        <v>50649</v>
      </c>
      <c r="B171" s="7">
        <f t="shared" si="12"/>
        <v>44</v>
      </c>
      <c r="C171" s="5">
        <f t="shared" si="17"/>
        <v>1656472.272972516</v>
      </c>
      <c r="D171" s="5">
        <f t="shared" si="13"/>
        <v>72571.331968457962</v>
      </c>
      <c r="E171" s="5">
        <f t="shared" si="14"/>
        <v>21771.399590537389</v>
      </c>
      <c r="F171" s="5">
        <f t="shared" si="15"/>
        <v>8282.3613648625796</v>
      </c>
      <c r="G171" s="5">
        <f>IF(A171&lt;&gt;"",IF($M$12,_xlfn.XLOOKUP(A171,Harcamalar!$D$2:$D$100,Harcamalar!$G$2:$G$100,0),0),"")</f>
        <v>0</v>
      </c>
      <c r="H171" s="5" t="str">
        <f>IF(A171&lt;&gt;"",IF($M$12,_xlfn.XLOOKUP(A171,Harcamalar!$D$2:$D$120,Harcamalar!$H$2:$H$120,""),""),"")</f>
        <v/>
      </c>
      <c r="I171" s="5">
        <f t="shared" si="16"/>
        <v>1686526.0339279161</v>
      </c>
    </row>
    <row r="172" spans="1:9" x14ac:dyDescent="0.25">
      <c r="A172" s="3">
        <v>50679</v>
      </c>
      <c r="B172" s="7">
        <f t="shared" si="12"/>
        <v>44</v>
      </c>
      <c r="C172" s="5">
        <f t="shared" si="17"/>
        <v>1686526.0339279161</v>
      </c>
      <c r="D172" s="5">
        <f t="shared" si="13"/>
        <v>72571.331968457962</v>
      </c>
      <c r="E172" s="5">
        <f t="shared" si="14"/>
        <v>21771.399590537389</v>
      </c>
      <c r="F172" s="5">
        <f t="shared" si="15"/>
        <v>8432.6301696395803</v>
      </c>
      <c r="G172" s="5">
        <f>IF(A172&lt;&gt;"",IF($M$12,_xlfn.XLOOKUP(A172,Harcamalar!$D$2:$D$100,Harcamalar!$G$2:$G$100,0),0),"")</f>
        <v>0</v>
      </c>
      <c r="H172" s="5" t="str">
        <f>IF(A172&lt;&gt;"",IF($M$12,_xlfn.XLOOKUP(A172,Harcamalar!$D$2:$D$120,Harcamalar!$H$2:$H$120,""),""),"")</f>
        <v/>
      </c>
      <c r="I172" s="5">
        <f t="shared" si="16"/>
        <v>1716730.0636880931</v>
      </c>
    </row>
    <row r="173" spans="1:9" x14ac:dyDescent="0.25">
      <c r="A173" s="3">
        <v>50710</v>
      </c>
      <c r="B173" s="7">
        <f t="shared" si="12"/>
        <v>44</v>
      </c>
      <c r="C173" s="5">
        <f t="shared" si="17"/>
        <v>1716730.0636880931</v>
      </c>
      <c r="D173" s="5">
        <f t="shared" si="13"/>
        <v>72571.331968457962</v>
      </c>
      <c r="E173" s="5">
        <f t="shared" si="14"/>
        <v>21771.399590537389</v>
      </c>
      <c r="F173" s="5">
        <f t="shared" si="15"/>
        <v>8583.6503184404664</v>
      </c>
      <c r="G173" s="5">
        <f>IF(A173&lt;&gt;"",IF($M$12,_xlfn.XLOOKUP(A173,Harcamalar!$D$2:$D$100,Harcamalar!$G$2:$G$100,0),0),"")</f>
        <v>0</v>
      </c>
      <c r="H173" s="5" t="str">
        <f>IF(A173&lt;&gt;"",IF($M$12,_xlfn.XLOOKUP(A173,Harcamalar!$D$2:$D$120,Harcamalar!$H$2:$H$120,""),""),"")</f>
        <v/>
      </c>
      <c r="I173" s="5">
        <f t="shared" si="16"/>
        <v>1747085.113597071</v>
      </c>
    </row>
    <row r="174" spans="1:9" x14ac:dyDescent="0.25">
      <c r="A174" s="3">
        <v>50740</v>
      </c>
      <c r="B174" s="7">
        <f t="shared" si="12"/>
        <v>44</v>
      </c>
      <c r="C174" s="5">
        <f t="shared" si="17"/>
        <v>1747085.113597071</v>
      </c>
      <c r="D174" s="5">
        <f t="shared" si="13"/>
        <v>72571.331968457962</v>
      </c>
      <c r="E174" s="5">
        <f t="shared" si="14"/>
        <v>21771.399590537389</v>
      </c>
      <c r="F174" s="5">
        <f t="shared" si="15"/>
        <v>8735.4255679853559</v>
      </c>
      <c r="G174" s="5">
        <f>IF(A174&lt;&gt;"",IF($M$12,_xlfn.XLOOKUP(A174,Harcamalar!$D$2:$D$100,Harcamalar!$G$2:$G$100,0),0),"")</f>
        <v>0</v>
      </c>
      <c r="H174" s="5" t="str">
        <f>IF(A174&lt;&gt;"",IF($M$12,_xlfn.XLOOKUP(A174,Harcamalar!$D$2:$D$120,Harcamalar!$H$2:$H$120,""),""),"")</f>
        <v/>
      </c>
      <c r="I174" s="5">
        <f t="shared" si="16"/>
        <v>1777591.9387555937</v>
      </c>
    </row>
    <row r="175" spans="1:9" x14ac:dyDescent="0.25">
      <c r="A175" s="3">
        <v>50771</v>
      </c>
      <c r="B175" s="7">
        <f t="shared" si="12"/>
        <v>45</v>
      </c>
      <c r="C175" s="5">
        <f t="shared" si="17"/>
        <v>1777591.9387555937</v>
      </c>
      <c r="D175" s="5">
        <f t="shared" si="13"/>
        <v>74022.758607827112</v>
      </c>
      <c r="E175" s="5">
        <f t="shared" si="14"/>
        <v>22206.827582348134</v>
      </c>
      <c r="F175" s="5">
        <f t="shared" si="15"/>
        <v>8887.9596937779697</v>
      </c>
      <c r="G175" s="5">
        <f>IF(A175&lt;&gt;"",IF($M$12,_xlfn.XLOOKUP(A175,Harcamalar!$D$2:$D$100,Harcamalar!$G$2:$G$100,0),0),"")</f>
        <v>0</v>
      </c>
      <c r="H175" s="5" t="str">
        <f>IF(A175&lt;&gt;"",IF($M$12,_xlfn.XLOOKUP(A175,Harcamalar!$D$2:$D$120,Harcamalar!$H$2:$H$120,""),""),"")</f>
        <v/>
      </c>
      <c r="I175" s="5">
        <f t="shared" si="16"/>
        <v>1808686.7260317199</v>
      </c>
    </row>
    <row r="176" spans="1:9" x14ac:dyDescent="0.25">
      <c r="A176" s="3">
        <v>50802</v>
      </c>
      <c r="B176" s="7">
        <f t="shared" si="12"/>
        <v>45</v>
      </c>
      <c r="C176" s="5">
        <f t="shared" si="17"/>
        <v>1808686.7260317199</v>
      </c>
      <c r="D176" s="5">
        <f t="shared" si="13"/>
        <v>74022.758607827112</v>
      </c>
      <c r="E176" s="5">
        <f t="shared" si="14"/>
        <v>22206.827582348134</v>
      </c>
      <c r="F176" s="5">
        <f t="shared" si="15"/>
        <v>9043.433630158599</v>
      </c>
      <c r="G176" s="5">
        <f>IF(A176&lt;&gt;"",IF($M$12,_xlfn.XLOOKUP(A176,Harcamalar!$D$2:$D$100,Harcamalar!$G$2:$G$100,0),0),"")</f>
        <v>0</v>
      </c>
      <c r="H176" s="5" t="str">
        <f>IF(A176&lt;&gt;"",IF($M$12,_xlfn.XLOOKUP(A176,Harcamalar!$D$2:$D$120,Harcamalar!$H$2:$H$120,""),""),"")</f>
        <v/>
      </c>
      <c r="I176" s="5">
        <f t="shared" si="16"/>
        <v>1839936.9872442267</v>
      </c>
    </row>
    <row r="177" spans="1:9" x14ac:dyDescent="0.25">
      <c r="A177" s="3">
        <v>50830</v>
      </c>
      <c r="B177" s="7">
        <f t="shared" si="12"/>
        <v>45</v>
      </c>
      <c r="C177" s="5">
        <f t="shared" si="17"/>
        <v>1839936.9872442267</v>
      </c>
      <c r="D177" s="5">
        <f t="shared" si="13"/>
        <v>74022.758607827112</v>
      </c>
      <c r="E177" s="5">
        <f t="shared" si="14"/>
        <v>22206.827582348134</v>
      </c>
      <c r="F177" s="5">
        <f t="shared" si="15"/>
        <v>9199.6849362211342</v>
      </c>
      <c r="G177" s="5">
        <f>IF(A177&lt;&gt;"",IF($M$12,_xlfn.XLOOKUP(A177,Harcamalar!$D$2:$D$100,Harcamalar!$G$2:$G$100,0),0),"")</f>
        <v>0</v>
      </c>
      <c r="H177" s="5" t="str">
        <f>IF(A177&lt;&gt;"",IF($M$12,_xlfn.XLOOKUP(A177,Harcamalar!$D$2:$D$120,Harcamalar!$H$2:$H$120,""),""),"")</f>
        <v/>
      </c>
      <c r="I177" s="5">
        <f t="shared" si="16"/>
        <v>1871343.4997627961</v>
      </c>
    </row>
    <row r="178" spans="1:9" x14ac:dyDescent="0.25">
      <c r="A178" s="3">
        <v>50861</v>
      </c>
      <c r="B178" s="7">
        <f t="shared" si="12"/>
        <v>45</v>
      </c>
      <c r="C178" s="5">
        <f t="shared" si="17"/>
        <v>1871343.4997627961</v>
      </c>
      <c r="D178" s="5">
        <f t="shared" si="13"/>
        <v>74022.758607827112</v>
      </c>
      <c r="E178" s="5">
        <f t="shared" si="14"/>
        <v>22206.827582348134</v>
      </c>
      <c r="F178" s="5">
        <f t="shared" si="15"/>
        <v>9356.7174988139814</v>
      </c>
      <c r="G178" s="5">
        <f>IF(A178&lt;&gt;"",IF($M$12,_xlfn.XLOOKUP(A178,Harcamalar!$D$2:$D$100,Harcamalar!$G$2:$G$100,0),0),"")</f>
        <v>0</v>
      </c>
      <c r="H178" s="5" t="str">
        <f>IF(A178&lt;&gt;"",IF($M$12,_xlfn.XLOOKUP(A178,Harcamalar!$D$2:$D$120,Harcamalar!$H$2:$H$120,""),""),"")</f>
        <v/>
      </c>
      <c r="I178" s="5">
        <f t="shared" si="16"/>
        <v>1902907.0448439582</v>
      </c>
    </row>
    <row r="179" spans="1:9" x14ac:dyDescent="0.25">
      <c r="A179" s="3">
        <v>50891</v>
      </c>
      <c r="B179" s="7">
        <f t="shared" si="12"/>
        <v>45</v>
      </c>
      <c r="C179" s="5">
        <f t="shared" si="17"/>
        <v>1902907.0448439582</v>
      </c>
      <c r="D179" s="5">
        <f t="shared" si="13"/>
        <v>74022.758607827112</v>
      </c>
      <c r="E179" s="5">
        <f t="shared" si="14"/>
        <v>22206.827582348134</v>
      </c>
      <c r="F179" s="5">
        <f t="shared" si="15"/>
        <v>9514.5352242197914</v>
      </c>
      <c r="G179" s="5">
        <f>IF(A179&lt;&gt;"",IF($M$12,_xlfn.XLOOKUP(A179,Harcamalar!$D$2:$D$100,Harcamalar!$G$2:$G$100,0),0),"")</f>
        <v>500000</v>
      </c>
      <c r="H179" s="5" t="str">
        <f>IF(A179&lt;&gt;"",IF($M$12,_xlfn.XLOOKUP(A179,Harcamalar!$D$2:$D$120,Harcamalar!$H$2:$H$120,""),""),"")</f>
        <v>Araba - 10 yaşında sedan</v>
      </c>
      <c r="I179" s="5">
        <f t="shared" si="16"/>
        <v>1434628.4076505261</v>
      </c>
    </row>
    <row r="180" spans="1:9" x14ac:dyDescent="0.25">
      <c r="A180" s="3">
        <v>50922</v>
      </c>
      <c r="B180" s="7">
        <f t="shared" si="12"/>
        <v>45</v>
      </c>
      <c r="C180" s="5">
        <f t="shared" si="17"/>
        <v>1434628.4076505261</v>
      </c>
      <c r="D180" s="5">
        <f t="shared" si="13"/>
        <v>74022.758607827112</v>
      </c>
      <c r="E180" s="5">
        <f t="shared" si="14"/>
        <v>22206.827582348134</v>
      </c>
      <c r="F180" s="5">
        <f t="shared" si="15"/>
        <v>7173.1420382526312</v>
      </c>
      <c r="G180" s="5">
        <f>IF(A180&lt;&gt;"",IF($M$12,_xlfn.XLOOKUP(A180,Harcamalar!$D$2:$D$100,Harcamalar!$G$2:$G$100,0),0),"")</f>
        <v>0</v>
      </c>
      <c r="H180" s="5" t="str">
        <f>IF(A180&lt;&gt;"",IF($M$12,_xlfn.XLOOKUP(A180,Harcamalar!$D$2:$D$120,Harcamalar!$H$2:$H$120,""),""),"")</f>
        <v/>
      </c>
      <c r="I180" s="5">
        <f t="shared" si="16"/>
        <v>1464008.377271127</v>
      </c>
    </row>
    <row r="181" spans="1:9" x14ac:dyDescent="0.25">
      <c r="A181" s="3">
        <v>50952</v>
      </c>
      <c r="B181" s="7">
        <f t="shared" si="12"/>
        <v>45</v>
      </c>
      <c r="C181" s="5">
        <f t="shared" si="17"/>
        <v>1464008.377271127</v>
      </c>
      <c r="D181" s="5">
        <f t="shared" si="13"/>
        <v>74022.758607827112</v>
      </c>
      <c r="E181" s="5">
        <f t="shared" si="14"/>
        <v>22206.827582348134</v>
      </c>
      <c r="F181" s="5">
        <f t="shared" si="15"/>
        <v>7320.0418863556351</v>
      </c>
      <c r="G181" s="5">
        <f>IF(A181&lt;&gt;"",IF($M$12,_xlfn.XLOOKUP(A181,Harcamalar!$D$2:$D$100,Harcamalar!$G$2:$G$100,0),0),"")</f>
        <v>0</v>
      </c>
      <c r="H181" s="5" t="str">
        <f>IF(A181&lt;&gt;"",IF($M$12,_xlfn.XLOOKUP(A181,Harcamalar!$D$2:$D$120,Harcamalar!$H$2:$H$120,""),""),"")</f>
        <v/>
      </c>
      <c r="I181" s="5">
        <f t="shared" si="16"/>
        <v>1493535.2467398308</v>
      </c>
    </row>
    <row r="182" spans="1:9" x14ac:dyDescent="0.25">
      <c r="A182" s="3">
        <v>50983</v>
      </c>
      <c r="B182" s="7">
        <f t="shared" si="12"/>
        <v>45</v>
      </c>
      <c r="C182" s="5">
        <f t="shared" si="17"/>
        <v>1493535.2467398308</v>
      </c>
      <c r="D182" s="5">
        <f t="shared" si="13"/>
        <v>74022.758607827112</v>
      </c>
      <c r="E182" s="5">
        <f t="shared" si="14"/>
        <v>22206.827582348134</v>
      </c>
      <c r="F182" s="5">
        <f t="shared" si="15"/>
        <v>7467.6762336991542</v>
      </c>
      <c r="G182" s="5">
        <f>IF(A182&lt;&gt;"",IF($M$12,_xlfn.XLOOKUP(A182,Harcamalar!$D$2:$D$100,Harcamalar!$G$2:$G$100,0),0),"")</f>
        <v>40000</v>
      </c>
      <c r="H182" s="5" t="str">
        <f>IF(A182&lt;&gt;"",IF($M$12,_xlfn.XLOOKUP(A182,Harcamalar!$D$2:$D$120,Harcamalar!$H$2:$H$120,""),""),"")</f>
        <v>Tatil</v>
      </c>
      <c r="I182" s="5">
        <f t="shared" si="16"/>
        <v>1483209.750555878</v>
      </c>
    </row>
    <row r="183" spans="1:9" x14ac:dyDescent="0.25">
      <c r="A183" s="3">
        <v>51014</v>
      </c>
      <c r="B183" s="7">
        <f t="shared" si="12"/>
        <v>45</v>
      </c>
      <c r="C183" s="5">
        <f t="shared" si="17"/>
        <v>1483209.750555878</v>
      </c>
      <c r="D183" s="5">
        <f t="shared" si="13"/>
        <v>74022.758607827112</v>
      </c>
      <c r="E183" s="5">
        <f t="shared" si="14"/>
        <v>22206.827582348134</v>
      </c>
      <c r="F183" s="5">
        <f t="shared" si="15"/>
        <v>7416.0487527793903</v>
      </c>
      <c r="G183" s="5">
        <f>IF(A183&lt;&gt;"",IF($M$12,_xlfn.XLOOKUP(A183,Harcamalar!$D$2:$D$100,Harcamalar!$G$2:$G$100,0),0),"")</f>
        <v>0</v>
      </c>
      <c r="H183" s="5" t="str">
        <f>IF(A183&lt;&gt;"",IF($M$12,_xlfn.XLOOKUP(A183,Harcamalar!$D$2:$D$120,Harcamalar!$H$2:$H$120,""),""),"")</f>
        <v/>
      </c>
      <c r="I183" s="5">
        <f t="shared" si="16"/>
        <v>1512832.6268910056</v>
      </c>
    </row>
    <row r="184" spans="1:9" x14ac:dyDescent="0.25">
      <c r="A184" s="3">
        <v>51044</v>
      </c>
      <c r="B184" s="7">
        <f t="shared" si="12"/>
        <v>45</v>
      </c>
      <c r="C184" s="5">
        <f t="shared" si="17"/>
        <v>1512832.6268910056</v>
      </c>
      <c r="D184" s="5">
        <f t="shared" si="13"/>
        <v>74022.758607827112</v>
      </c>
      <c r="E184" s="5">
        <f t="shared" si="14"/>
        <v>22206.827582348134</v>
      </c>
      <c r="F184" s="5">
        <f t="shared" si="15"/>
        <v>7564.1631344550278</v>
      </c>
      <c r="G184" s="5">
        <f>IF(A184&lt;&gt;"",IF($M$12,_xlfn.XLOOKUP(A184,Harcamalar!$D$2:$D$100,Harcamalar!$G$2:$G$100,0),0),"")</f>
        <v>0</v>
      </c>
      <c r="H184" s="5" t="str">
        <f>IF(A184&lt;&gt;"",IF($M$12,_xlfn.XLOOKUP(A184,Harcamalar!$D$2:$D$120,Harcamalar!$H$2:$H$120,""),""),"")</f>
        <v/>
      </c>
      <c r="I184" s="5">
        <f t="shared" si="16"/>
        <v>1542603.6176078087</v>
      </c>
    </row>
    <row r="185" spans="1:9" x14ac:dyDescent="0.25">
      <c r="A185" s="3">
        <v>51075</v>
      </c>
      <c r="B185" s="7">
        <f t="shared" si="12"/>
        <v>45</v>
      </c>
      <c r="C185" s="5">
        <f t="shared" si="17"/>
        <v>1542603.6176078087</v>
      </c>
      <c r="D185" s="5">
        <f t="shared" si="13"/>
        <v>74022.758607827112</v>
      </c>
      <c r="E185" s="5">
        <f t="shared" si="14"/>
        <v>22206.827582348134</v>
      </c>
      <c r="F185" s="5">
        <f t="shared" si="15"/>
        <v>7713.0180880390435</v>
      </c>
      <c r="G185" s="5">
        <f>IF(A185&lt;&gt;"",IF($M$12,_xlfn.XLOOKUP(A185,Harcamalar!$D$2:$D$100,Harcamalar!$G$2:$G$100,0),0),"")</f>
        <v>0</v>
      </c>
      <c r="H185" s="5" t="str">
        <f>IF(A185&lt;&gt;"",IF($M$12,_xlfn.XLOOKUP(A185,Harcamalar!$D$2:$D$120,Harcamalar!$H$2:$H$120,""),""),"")</f>
        <v/>
      </c>
      <c r="I185" s="5">
        <f t="shared" si="16"/>
        <v>1572523.4632781958</v>
      </c>
    </row>
    <row r="186" spans="1:9" x14ac:dyDescent="0.25">
      <c r="A186" s="3">
        <v>51105</v>
      </c>
      <c r="B186" s="7">
        <f t="shared" si="12"/>
        <v>45</v>
      </c>
      <c r="C186" s="5">
        <f t="shared" si="17"/>
        <v>1572523.4632781958</v>
      </c>
      <c r="D186" s="5">
        <f t="shared" si="13"/>
        <v>74022.758607827112</v>
      </c>
      <c r="E186" s="5">
        <f t="shared" si="14"/>
        <v>22206.827582348134</v>
      </c>
      <c r="F186" s="5">
        <f t="shared" si="15"/>
        <v>7862.6173163909789</v>
      </c>
      <c r="G186" s="5">
        <f>IF(A186&lt;&gt;"",IF($M$12,_xlfn.XLOOKUP(A186,Harcamalar!$D$2:$D$100,Harcamalar!$G$2:$G$100,0),0),"")</f>
        <v>0</v>
      </c>
      <c r="H186" s="5" t="str">
        <f>IF(A186&lt;&gt;"",IF($M$12,_xlfn.XLOOKUP(A186,Harcamalar!$D$2:$D$120,Harcamalar!$H$2:$H$120,""),""),"")</f>
        <v/>
      </c>
      <c r="I186" s="5">
        <f t="shared" si="16"/>
        <v>1602592.908176935</v>
      </c>
    </row>
    <row r="187" spans="1:9" x14ac:dyDescent="0.25">
      <c r="A187" s="3">
        <v>51136</v>
      </c>
      <c r="B187" s="7">
        <f t="shared" si="12"/>
        <v>46</v>
      </c>
      <c r="C187" s="5">
        <f t="shared" si="17"/>
        <v>1602592.908176935</v>
      </c>
      <c r="D187" s="5">
        <f t="shared" si="13"/>
        <v>75503.213779983664</v>
      </c>
      <c r="E187" s="5">
        <f t="shared" si="14"/>
        <v>22650.964133995098</v>
      </c>
      <c r="F187" s="5">
        <f t="shared" si="15"/>
        <v>8012.9645408846754</v>
      </c>
      <c r="G187" s="5">
        <f>IF(A187&lt;&gt;"",IF($M$12,_xlfn.XLOOKUP(A187,Harcamalar!$D$2:$D$100,Harcamalar!$G$2:$G$100,0),0),"")</f>
        <v>0</v>
      </c>
      <c r="H187" s="5" t="str">
        <f>IF(A187&lt;&gt;"",IF($M$12,_xlfn.XLOOKUP(A187,Harcamalar!$D$2:$D$120,Harcamalar!$H$2:$H$120,""),""),"")</f>
        <v/>
      </c>
      <c r="I187" s="5">
        <f t="shared" si="16"/>
        <v>1633256.8368518148</v>
      </c>
    </row>
    <row r="188" spans="1:9" x14ac:dyDescent="0.25">
      <c r="A188" s="3">
        <v>51167</v>
      </c>
      <c r="B188" s="7">
        <f t="shared" si="12"/>
        <v>46</v>
      </c>
      <c r="C188" s="5">
        <f t="shared" si="17"/>
        <v>1633256.8368518148</v>
      </c>
      <c r="D188" s="5">
        <f t="shared" si="13"/>
        <v>75503.213779983664</v>
      </c>
      <c r="E188" s="5">
        <f t="shared" si="14"/>
        <v>22650.964133995098</v>
      </c>
      <c r="F188" s="5">
        <f t="shared" si="15"/>
        <v>8166.2841842590742</v>
      </c>
      <c r="G188" s="5">
        <f>IF(A188&lt;&gt;"",IF($M$12,_xlfn.XLOOKUP(A188,Harcamalar!$D$2:$D$100,Harcamalar!$G$2:$G$100,0),0),"")</f>
        <v>0</v>
      </c>
      <c r="H188" s="5" t="str">
        <f>IF(A188&lt;&gt;"",IF($M$12,_xlfn.XLOOKUP(A188,Harcamalar!$D$2:$D$120,Harcamalar!$H$2:$H$120,""),""),"")</f>
        <v/>
      </c>
      <c r="I188" s="5">
        <f t="shared" si="16"/>
        <v>1664074.085170069</v>
      </c>
    </row>
    <row r="189" spans="1:9" x14ac:dyDescent="0.25">
      <c r="A189" s="3">
        <v>51196</v>
      </c>
      <c r="B189" s="7">
        <f t="shared" si="12"/>
        <v>46</v>
      </c>
      <c r="C189" s="5">
        <f t="shared" si="17"/>
        <v>1664074.085170069</v>
      </c>
      <c r="D189" s="5">
        <f t="shared" si="13"/>
        <v>75503.213779983664</v>
      </c>
      <c r="E189" s="5">
        <f t="shared" si="14"/>
        <v>22650.964133995098</v>
      </c>
      <c r="F189" s="5">
        <f t="shared" si="15"/>
        <v>8320.3704258503458</v>
      </c>
      <c r="G189" s="5">
        <f>IF(A189&lt;&gt;"",IF($M$12,_xlfn.XLOOKUP(A189,Harcamalar!$D$2:$D$100,Harcamalar!$G$2:$G$100,0),0),"")</f>
        <v>0</v>
      </c>
      <c r="H189" s="5" t="str">
        <f>IF(A189&lt;&gt;"",IF($M$12,_xlfn.XLOOKUP(A189,Harcamalar!$D$2:$D$120,Harcamalar!$H$2:$H$120,""),""),"")</f>
        <v/>
      </c>
      <c r="I189" s="5">
        <f t="shared" si="16"/>
        <v>1695045.4197299145</v>
      </c>
    </row>
    <row r="190" spans="1:9" x14ac:dyDescent="0.25">
      <c r="A190" s="3">
        <v>51227</v>
      </c>
      <c r="B190" s="7">
        <f t="shared" si="12"/>
        <v>46</v>
      </c>
      <c r="C190" s="5">
        <f t="shared" si="17"/>
        <v>1695045.4197299145</v>
      </c>
      <c r="D190" s="5">
        <f t="shared" si="13"/>
        <v>75503.213779983664</v>
      </c>
      <c r="E190" s="5">
        <f t="shared" si="14"/>
        <v>22650.964133995098</v>
      </c>
      <c r="F190" s="5">
        <f t="shared" si="15"/>
        <v>8475.2270986495732</v>
      </c>
      <c r="G190" s="5">
        <f>IF(A190&lt;&gt;"",IF($M$12,_xlfn.XLOOKUP(A190,Harcamalar!$D$2:$D$100,Harcamalar!$G$2:$G$100,0),0),"")</f>
        <v>0</v>
      </c>
      <c r="H190" s="5" t="str">
        <f>IF(A190&lt;&gt;"",IF($M$12,_xlfn.XLOOKUP(A190,Harcamalar!$D$2:$D$120,Harcamalar!$H$2:$H$120,""),""),"")</f>
        <v/>
      </c>
      <c r="I190" s="5">
        <f t="shared" si="16"/>
        <v>1726171.6109625592</v>
      </c>
    </row>
    <row r="191" spans="1:9" x14ac:dyDescent="0.25">
      <c r="A191" s="3">
        <v>51257</v>
      </c>
      <c r="B191" s="7">
        <f t="shared" si="12"/>
        <v>46</v>
      </c>
      <c r="C191" s="5">
        <f t="shared" si="17"/>
        <v>1726171.6109625592</v>
      </c>
      <c r="D191" s="5">
        <f t="shared" si="13"/>
        <v>75503.213779983664</v>
      </c>
      <c r="E191" s="5">
        <f t="shared" si="14"/>
        <v>22650.964133995098</v>
      </c>
      <c r="F191" s="5">
        <f t="shared" si="15"/>
        <v>8630.8580548127957</v>
      </c>
      <c r="G191" s="5">
        <f>IF(A191&lt;&gt;"",IF($M$12,_xlfn.XLOOKUP(A191,Harcamalar!$D$2:$D$100,Harcamalar!$G$2:$G$100,0),0),"")</f>
        <v>0</v>
      </c>
      <c r="H191" s="5" t="str">
        <f>IF(A191&lt;&gt;"",IF($M$12,_xlfn.XLOOKUP(A191,Harcamalar!$D$2:$D$120,Harcamalar!$H$2:$H$120,""),""),"")</f>
        <v/>
      </c>
      <c r="I191" s="5">
        <f t="shared" si="16"/>
        <v>1757453.4331513671</v>
      </c>
    </row>
    <row r="192" spans="1:9" x14ac:dyDescent="0.25">
      <c r="A192" s="3">
        <v>51288</v>
      </c>
      <c r="B192" s="7">
        <f t="shared" si="12"/>
        <v>46</v>
      </c>
      <c r="C192" s="5">
        <f t="shared" si="17"/>
        <v>1757453.4331513671</v>
      </c>
      <c r="D192" s="5">
        <f t="shared" si="13"/>
        <v>75503.213779983664</v>
      </c>
      <c r="E192" s="5">
        <f t="shared" si="14"/>
        <v>22650.964133995098</v>
      </c>
      <c r="F192" s="5">
        <f t="shared" si="15"/>
        <v>8787.2671657568353</v>
      </c>
      <c r="G192" s="5">
        <f>IF(A192&lt;&gt;"",IF($M$12,_xlfn.XLOOKUP(A192,Harcamalar!$D$2:$D$100,Harcamalar!$G$2:$G$100,0),0),"")</f>
        <v>0</v>
      </c>
      <c r="H192" s="5" t="str">
        <f>IF(A192&lt;&gt;"",IF($M$12,_xlfn.XLOOKUP(A192,Harcamalar!$D$2:$D$120,Harcamalar!$H$2:$H$120,""),""),"")</f>
        <v/>
      </c>
      <c r="I192" s="5">
        <f t="shared" si="16"/>
        <v>1788891.664451119</v>
      </c>
    </row>
    <row r="193" spans="1:9" x14ac:dyDescent="0.25">
      <c r="A193" s="3">
        <v>51318</v>
      </c>
      <c r="B193" s="7">
        <f t="shared" si="12"/>
        <v>46</v>
      </c>
      <c r="C193" s="5">
        <f t="shared" si="17"/>
        <v>1788891.664451119</v>
      </c>
      <c r="D193" s="5">
        <f t="shared" si="13"/>
        <v>75503.213779983664</v>
      </c>
      <c r="E193" s="5">
        <f t="shared" si="14"/>
        <v>22650.964133995098</v>
      </c>
      <c r="F193" s="5">
        <f t="shared" si="15"/>
        <v>8944.4583222555957</v>
      </c>
      <c r="G193" s="5">
        <f>IF(A193&lt;&gt;"",IF($M$12,_xlfn.XLOOKUP(A193,Harcamalar!$D$2:$D$100,Harcamalar!$G$2:$G$100,0),0),"")</f>
        <v>0</v>
      </c>
      <c r="H193" s="5" t="str">
        <f>IF(A193&lt;&gt;"",IF($M$12,_xlfn.XLOOKUP(A193,Harcamalar!$D$2:$D$120,Harcamalar!$H$2:$H$120,""),""),"")</f>
        <v/>
      </c>
      <c r="I193" s="5">
        <f t="shared" si="16"/>
        <v>1820487.0869073698</v>
      </c>
    </row>
    <row r="194" spans="1:9" x14ac:dyDescent="0.25">
      <c r="A194" s="3">
        <v>51349</v>
      </c>
      <c r="B194" s="7">
        <f t="shared" ref="B194:B257" si="18">IF(A194&lt;&gt;"",yas+YEAR(A194)-YEAR(hesapbaslangictarihi),"")</f>
        <v>46</v>
      </c>
      <c r="C194" s="5">
        <f t="shared" si="17"/>
        <v>1820487.0869073698</v>
      </c>
      <c r="D194" s="5">
        <f t="shared" ref="D194:D257" si="19">IF($A194&lt;&gt;"",maas*(1+maasartisorani)^(YEAR(A194)-YEAR(hesapbaslangictarihi)),"")</f>
        <v>75503.213779983664</v>
      </c>
      <c r="E194" s="5">
        <f t="shared" ref="E194:E257" si="20">IF($A194&lt;&gt;"",D194*tasarruforani,"")</f>
        <v>22650.964133995098</v>
      </c>
      <c r="F194" s="5">
        <f t="shared" ref="F194:F257" si="21">IF($A194&lt;&gt;"",C194*reelkazancorani,"")</f>
        <v>9102.4354345368483</v>
      </c>
      <c r="G194" s="5">
        <f>IF(A194&lt;&gt;"",IF($M$12,_xlfn.XLOOKUP(A194,Harcamalar!$D$2:$D$100,Harcamalar!$G$2:$G$100,0),0),"")</f>
        <v>0</v>
      </c>
      <c r="H194" s="5" t="str">
        <f>IF(A194&lt;&gt;"",IF($M$12,_xlfn.XLOOKUP(A194,Harcamalar!$D$2:$D$120,Harcamalar!$H$2:$H$120,""),""),"")</f>
        <v/>
      </c>
      <c r="I194" s="5">
        <f t="shared" si="16"/>
        <v>1852240.4864759017</v>
      </c>
    </row>
    <row r="195" spans="1:9" x14ac:dyDescent="0.25">
      <c r="A195" s="3">
        <v>51380</v>
      </c>
      <c r="B195" s="7">
        <f t="shared" si="18"/>
        <v>46</v>
      </c>
      <c r="C195" s="5">
        <f t="shared" si="17"/>
        <v>1852240.4864759017</v>
      </c>
      <c r="D195" s="5">
        <f t="shared" si="19"/>
        <v>75503.213779983664</v>
      </c>
      <c r="E195" s="5">
        <f t="shared" si="20"/>
        <v>22650.964133995098</v>
      </c>
      <c r="F195" s="5">
        <f t="shared" si="21"/>
        <v>9261.2024323795085</v>
      </c>
      <c r="G195" s="5">
        <f>IF(A195&lt;&gt;"",IF($M$12,_xlfn.XLOOKUP(A195,Harcamalar!$D$2:$D$100,Harcamalar!$G$2:$G$100,0),0),"")</f>
        <v>0</v>
      </c>
      <c r="H195" s="5" t="str">
        <f>IF(A195&lt;&gt;"",IF($M$12,_xlfn.XLOOKUP(A195,Harcamalar!$D$2:$D$120,Harcamalar!$H$2:$H$120,""),""),"")</f>
        <v/>
      </c>
      <c r="I195" s="5">
        <f t="shared" ref="I195:I258" si="22">IF($A195&lt;&gt;"",C195+F195+E195-G195,"")</f>
        <v>1884152.6530422764</v>
      </c>
    </row>
    <row r="196" spans="1:9" x14ac:dyDescent="0.25">
      <c r="A196" s="3">
        <v>51410</v>
      </c>
      <c r="B196" s="7">
        <f t="shared" si="18"/>
        <v>46</v>
      </c>
      <c r="C196" s="5">
        <f t="shared" ref="C196:C259" si="23">IF($A196&lt;&gt;"",I195,"")</f>
        <v>1884152.6530422764</v>
      </c>
      <c r="D196" s="5">
        <f t="shared" si="19"/>
        <v>75503.213779983664</v>
      </c>
      <c r="E196" s="5">
        <f t="shared" si="20"/>
        <v>22650.964133995098</v>
      </c>
      <c r="F196" s="5">
        <f t="shared" si="21"/>
        <v>9420.7632652113825</v>
      </c>
      <c r="G196" s="5">
        <f>IF(A196&lt;&gt;"",IF($M$12,_xlfn.XLOOKUP(A196,Harcamalar!$D$2:$D$100,Harcamalar!$G$2:$G$100,0),0),"")</f>
        <v>0</v>
      </c>
      <c r="H196" s="5" t="str">
        <f>IF(A196&lt;&gt;"",IF($M$12,_xlfn.XLOOKUP(A196,Harcamalar!$D$2:$D$120,Harcamalar!$H$2:$H$120,""),""),"")</f>
        <v/>
      </c>
      <c r="I196" s="5">
        <f t="shared" si="22"/>
        <v>1916224.3804414829</v>
      </c>
    </row>
    <row r="197" spans="1:9" x14ac:dyDescent="0.25">
      <c r="A197" s="3">
        <v>51441</v>
      </c>
      <c r="B197" s="7">
        <f t="shared" si="18"/>
        <v>46</v>
      </c>
      <c r="C197" s="5">
        <f t="shared" si="23"/>
        <v>1916224.3804414829</v>
      </c>
      <c r="D197" s="5">
        <f t="shared" si="19"/>
        <v>75503.213779983664</v>
      </c>
      <c r="E197" s="5">
        <f t="shared" si="20"/>
        <v>22650.964133995098</v>
      </c>
      <c r="F197" s="5">
        <f t="shared" si="21"/>
        <v>9581.1219022074147</v>
      </c>
      <c r="G197" s="5">
        <f>IF(A197&lt;&gt;"",IF($M$12,_xlfn.XLOOKUP(A197,Harcamalar!$D$2:$D$100,Harcamalar!$G$2:$G$100,0),0),"")</f>
        <v>0</v>
      </c>
      <c r="H197" s="5" t="str">
        <f>IF(A197&lt;&gt;"",IF($M$12,_xlfn.XLOOKUP(A197,Harcamalar!$D$2:$D$120,Harcamalar!$H$2:$H$120,""),""),"")</f>
        <v/>
      </c>
      <c r="I197" s="5">
        <f t="shared" si="22"/>
        <v>1948456.4664776854</v>
      </c>
    </row>
    <row r="198" spans="1:9" x14ac:dyDescent="0.25">
      <c r="A198" s="3">
        <v>51471</v>
      </c>
      <c r="B198" s="7">
        <f t="shared" si="18"/>
        <v>46</v>
      </c>
      <c r="C198" s="5">
        <f t="shared" si="23"/>
        <v>1948456.4664776854</v>
      </c>
      <c r="D198" s="5">
        <f t="shared" si="19"/>
        <v>75503.213779983664</v>
      </c>
      <c r="E198" s="5">
        <f t="shared" si="20"/>
        <v>22650.964133995098</v>
      </c>
      <c r="F198" s="5">
        <f t="shared" si="21"/>
        <v>9742.2823323884277</v>
      </c>
      <c r="G198" s="5">
        <f>IF(A198&lt;&gt;"",IF($M$12,_xlfn.XLOOKUP(A198,Harcamalar!$D$2:$D$100,Harcamalar!$G$2:$G$100,0),0),"")</f>
        <v>20000</v>
      </c>
      <c r="H198" s="5" t="str">
        <f>IF(A198&lt;&gt;"",IF($M$12,_xlfn.XLOOKUP(A198,Harcamalar!$D$2:$D$120,Harcamalar!$H$2:$H$120,""),""),"")</f>
        <v>Telefon</v>
      </c>
      <c r="I198" s="5">
        <f t="shared" si="22"/>
        <v>1960849.7129440689</v>
      </c>
    </row>
    <row r="199" spans="1:9" x14ac:dyDescent="0.25">
      <c r="A199" s="3">
        <v>51502</v>
      </c>
      <c r="B199" s="7">
        <f t="shared" si="18"/>
        <v>47</v>
      </c>
      <c r="C199" s="5">
        <f t="shared" si="23"/>
        <v>1960849.7129440689</v>
      </c>
      <c r="D199" s="5">
        <f t="shared" si="19"/>
        <v>77013.278055583345</v>
      </c>
      <c r="E199" s="5">
        <f t="shared" si="20"/>
        <v>23103.983416675004</v>
      </c>
      <c r="F199" s="5">
        <f t="shared" si="21"/>
        <v>9804.2485647203448</v>
      </c>
      <c r="G199" s="5">
        <f>IF(A199&lt;&gt;"",IF($M$12,_xlfn.XLOOKUP(A199,Harcamalar!$D$2:$D$100,Harcamalar!$G$2:$G$100,0),0),"")</f>
        <v>0</v>
      </c>
      <c r="H199" s="5" t="str">
        <f>IF(A199&lt;&gt;"",IF($M$12,_xlfn.XLOOKUP(A199,Harcamalar!$D$2:$D$120,Harcamalar!$H$2:$H$120,""),""),"")</f>
        <v/>
      </c>
      <c r="I199" s="5">
        <f t="shared" si="22"/>
        <v>1993757.9449254642</v>
      </c>
    </row>
    <row r="200" spans="1:9" x14ac:dyDescent="0.25">
      <c r="A200" s="3">
        <v>51533</v>
      </c>
      <c r="B200" s="7">
        <f t="shared" si="18"/>
        <v>47</v>
      </c>
      <c r="C200" s="5">
        <f t="shared" si="23"/>
        <v>1993757.9449254642</v>
      </c>
      <c r="D200" s="5">
        <f t="shared" si="19"/>
        <v>77013.278055583345</v>
      </c>
      <c r="E200" s="5">
        <f t="shared" si="20"/>
        <v>23103.983416675004</v>
      </c>
      <c r="F200" s="5">
        <f t="shared" si="21"/>
        <v>9968.7897246273205</v>
      </c>
      <c r="G200" s="5">
        <f>IF(A200&lt;&gt;"",IF($M$12,_xlfn.XLOOKUP(A200,Harcamalar!$D$2:$D$100,Harcamalar!$G$2:$G$100,0),0),"")</f>
        <v>0</v>
      </c>
      <c r="H200" s="5" t="str">
        <f>IF(A200&lt;&gt;"",IF($M$12,_xlfn.XLOOKUP(A200,Harcamalar!$D$2:$D$120,Harcamalar!$H$2:$H$120,""),""),"")</f>
        <v/>
      </c>
      <c r="I200" s="5">
        <f t="shared" si="22"/>
        <v>2026830.7180667664</v>
      </c>
    </row>
    <row r="201" spans="1:9" x14ac:dyDescent="0.25">
      <c r="A201" s="3">
        <v>51561</v>
      </c>
      <c r="B201" s="7">
        <f t="shared" si="18"/>
        <v>47</v>
      </c>
      <c r="C201" s="5">
        <f t="shared" si="23"/>
        <v>2026830.7180667664</v>
      </c>
      <c r="D201" s="5">
        <f t="shared" si="19"/>
        <v>77013.278055583345</v>
      </c>
      <c r="E201" s="5">
        <f t="shared" si="20"/>
        <v>23103.983416675004</v>
      </c>
      <c r="F201" s="5">
        <f t="shared" si="21"/>
        <v>10134.153590333832</v>
      </c>
      <c r="G201" s="5">
        <f>IF(A201&lt;&gt;"",IF($M$12,_xlfn.XLOOKUP(A201,Harcamalar!$D$2:$D$100,Harcamalar!$G$2:$G$100,0),0),"")</f>
        <v>0</v>
      </c>
      <c r="H201" s="5" t="str">
        <f>IF(A201&lt;&gt;"",IF($M$12,_xlfn.XLOOKUP(A201,Harcamalar!$D$2:$D$120,Harcamalar!$H$2:$H$120,""),""),"")</f>
        <v/>
      </c>
      <c r="I201" s="5">
        <f t="shared" si="22"/>
        <v>2060068.8550737752</v>
      </c>
    </row>
    <row r="202" spans="1:9" x14ac:dyDescent="0.25">
      <c r="A202" s="3">
        <v>51592</v>
      </c>
      <c r="B202" s="7">
        <f t="shared" si="18"/>
        <v>47</v>
      </c>
      <c r="C202" s="5">
        <f t="shared" si="23"/>
        <v>2060068.8550737752</v>
      </c>
      <c r="D202" s="5">
        <f t="shared" si="19"/>
        <v>77013.278055583345</v>
      </c>
      <c r="E202" s="5">
        <f t="shared" si="20"/>
        <v>23103.983416675004</v>
      </c>
      <c r="F202" s="5">
        <f t="shared" si="21"/>
        <v>10300.344275368876</v>
      </c>
      <c r="G202" s="5">
        <f>IF(A202&lt;&gt;"",IF($M$12,_xlfn.XLOOKUP(A202,Harcamalar!$D$2:$D$100,Harcamalar!$G$2:$G$100,0),0),"")</f>
        <v>0</v>
      </c>
      <c r="H202" s="5" t="str">
        <f>IF(A202&lt;&gt;"",IF($M$12,_xlfn.XLOOKUP(A202,Harcamalar!$D$2:$D$120,Harcamalar!$H$2:$H$120,""),""),"")</f>
        <v/>
      </c>
      <c r="I202" s="5">
        <f t="shared" si="22"/>
        <v>2093473.1827658189</v>
      </c>
    </row>
    <row r="203" spans="1:9" x14ac:dyDescent="0.25">
      <c r="A203" s="3">
        <v>51622</v>
      </c>
      <c r="B203" s="7">
        <f t="shared" si="18"/>
        <v>47</v>
      </c>
      <c r="C203" s="5">
        <f t="shared" si="23"/>
        <v>2093473.1827658189</v>
      </c>
      <c r="D203" s="5">
        <f t="shared" si="19"/>
        <v>77013.278055583345</v>
      </c>
      <c r="E203" s="5">
        <f t="shared" si="20"/>
        <v>23103.983416675004</v>
      </c>
      <c r="F203" s="5">
        <f t="shared" si="21"/>
        <v>10467.365913829095</v>
      </c>
      <c r="G203" s="5">
        <f>IF(A203&lt;&gt;"",IF($M$12,_xlfn.XLOOKUP(A203,Harcamalar!$D$2:$D$100,Harcamalar!$G$2:$G$100,0),0),"")</f>
        <v>0</v>
      </c>
      <c r="H203" s="5" t="str">
        <f>IF(A203&lt;&gt;"",IF($M$12,_xlfn.XLOOKUP(A203,Harcamalar!$D$2:$D$120,Harcamalar!$H$2:$H$120,""),""),"")</f>
        <v/>
      </c>
      <c r="I203" s="5">
        <f t="shared" si="22"/>
        <v>2127044.5320963231</v>
      </c>
    </row>
    <row r="204" spans="1:9" x14ac:dyDescent="0.25">
      <c r="A204" s="3">
        <v>51653</v>
      </c>
      <c r="B204" s="7">
        <f t="shared" si="18"/>
        <v>47</v>
      </c>
      <c r="C204" s="5">
        <f t="shared" si="23"/>
        <v>2127044.5320963231</v>
      </c>
      <c r="D204" s="5">
        <f t="shared" si="19"/>
        <v>77013.278055583345</v>
      </c>
      <c r="E204" s="5">
        <f t="shared" si="20"/>
        <v>23103.983416675004</v>
      </c>
      <c r="F204" s="5">
        <f t="shared" si="21"/>
        <v>10635.222660481615</v>
      </c>
      <c r="G204" s="5">
        <f>IF(A204&lt;&gt;"",IF($M$12,_xlfn.XLOOKUP(A204,Harcamalar!$D$2:$D$100,Harcamalar!$G$2:$G$100,0),0),"")</f>
        <v>0</v>
      </c>
      <c r="H204" s="5" t="str">
        <f>IF(A204&lt;&gt;"",IF($M$12,_xlfn.XLOOKUP(A204,Harcamalar!$D$2:$D$120,Harcamalar!$H$2:$H$120,""),""),"")</f>
        <v/>
      </c>
      <c r="I204" s="5">
        <f t="shared" si="22"/>
        <v>2160783.7381734797</v>
      </c>
    </row>
    <row r="205" spans="1:9" x14ac:dyDescent="0.25">
      <c r="A205" s="3">
        <v>51683</v>
      </c>
      <c r="B205" s="7">
        <f t="shared" si="18"/>
        <v>47</v>
      </c>
      <c r="C205" s="5">
        <f t="shared" si="23"/>
        <v>2160783.7381734797</v>
      </c>
      <c r="D205" s="5">
        <f t="shared" si="19"/>
        <v>77013.278055583345</v>
      </c>
      <c r="E205" s="5">
        <f t="shared" si="20"/>
        <v>23103.983416675004</v>
      </c>
      <c r="F205" s="5">
        <f t="shared" si="21"/>
        <v>10803.918690867398</v>
      </c>
      <c r="G205" s="5">
        <f>IF(A205&lt;&gt;"",IF($M$12,_xlfn.XLOOKUP(A205,Harcamalar!$D$2:$D$100,Harcamalar!$G$2:$G$100,0),0),"")</f>
        <v>0</v>
      </c>
      <c r="H205" s="5" t="str">
        <f>IF(A205&lt;&gt;"",IF($M$12,_xlfn.XLOOKUP(A205,Harcamalar!$D$2:$D$120,Harcamalar!$H$2:$H$120,""),""),"")</f>
        <v/>
      </c>
      <c r="I205" s="5">
        <f t="shared" si="22"/>
        <v>2194691.6402810221</v>
      </c>
    </row>
    <row r="206" spans="1:9" x14ac:dyDescent="0.25">
      <c r="A206" s="3">
        <v>51714</v>
      </c>
      <c r="B206" s="7">
        <f t="shared" si="18"/>
        <v>47</v>
      </c>
      <c r="C206" s="5">
        <f t="shared" si="23"/>
        <v>2194691.6402810221</v>
      </c>
      <c r="D206" s="5">
        <f t="shared" si="19"/>
        <v>77013.278055583345</v>
      </c>
      <c r="E206" s="5">
        <f t="shared" si="20"/>
        <v>23103.983416675004</v>
      </c>
      <c r="F206" s="5">
        <f t="shared" si="21"/>
        <v>10973.45820140511</v>
      </c>
      <c r="G206" s="5">
        <f>IF(A206&lt;&gt;"",IF($M$12,_xlfn.XLOOKUP(A206,Harcamalar!$D$2:$D$100,Harcamalar!$G$2:$G$100,0),0),"")</f>
        <v>0</v>
      </c>
      <c r="H206" s="5" t="str">
        <f>IF(A206&lt;&gt;"",IF($M$12,_xlfn.XLOOKUP(A206,Harcamalar!$D$2:$D$120,Harcamalar!$H$2:$H$120,""),""),"")</f>
        <v/>
      </c>
      <c r="I206" s="5">
        <f t="shared" si="22"/>
        <v>2228769.0818991023</v>
      </c>
    </row>
    <row r="207" spans="1:9" x14ac:dyDescent="0.25">
      <c r="A207" s="3">
        <v>51745</v>
      </c>
      <c r="B207" s="7">
        <f t="shared" si="18"/>
        <v>47</v>
      </c>
      <c r="C207" s="5">
        <f t="shared" si="23"/>
        <v>2228769.0818991023</v>
      </c>
      <c r="D207" s="5">
        <f t="shared" si="19"/>
        <v>77013.278055583345</v>
      </c>
      <c r="E207" s="5">
        <f t="shared" si="20"/>
        <v>23103.983416675004</v>
      </c>
      <c r="F207" s="5">
        <f t="shared" si="21"/>
        <v>11143.845409495512</v>
      </c>
      <c r="G207" s="5">
        <f>IF(A207&lt;&gt;"",IF($M$12,_xlfn.XLOOKUP(A207,Harcamalar!$D$2:$D$100,Harcamalar!$G$2:$G$100,0),0),"")</f>
        <v>0</v>
      </c>
      <c r="H207" s="5" t="str">
        <f>IF(A207&lt;&gt;"",IF($M$12,_xlfn.XLOOKUP(A207,Harcamalar!$D$2:$D$120,Harcamalar!$H$2:$H$120,""),""),"")</f>
        <v/>
      </c>
      <c r="I207" s="5">
        <f t="shared" si="22"/>
        <v>2263016.9107252727</v>
      </c>
    </row>
    <row r="208" spans="1:9" x14ac:dyDescent="0.25">
      <c r="A208" s="3">
        <v>51775</v>
      </c>
      <c r="B208" s="7">
        <f t="shared" si="18"/>
        <v>47</v>
      </c>
      <c r="C208" s="5">
        <f t="shared" si="23"/>
        <v>2263016.9107252727</v>
      </c>
      <c r="D208" s="5">
        <f t="shared" si="19"/>
        <v>77013.278055583345</v>
      </c>
      <c r="E208" s="5">
        <f t="shared" si="20"/>
        <v>23103.983416675004</v>
      </c>
      <c r="F208" s="5">
        <f t="shared" si="21"/>
        <v>11315.084553626364</v>
      </c>
      <c r="G208" s="5">
        <f>IF(A208&lt;&gt;"",IF($M$12,_xlfn.XLOOKUP(A208,Harcamalar!$D$2:$D$100,Harcamalar!$G$2:$G$100,0),0),"")</f>
        <v>0</v>
      </c>
      <c r="H208" s="5" t="str">
        <f>IF(A208&lt;&gt;"",IF($M$12,_xlfn.XLOOKUP(A208,Harcamalar!$D$2:$D$120,Harcamalar!$H$2:$H$120,""),""),"")</f>
        <v/>
      </c>
      <c r="I208" s="5">
        <f t="shared" si="22"/>
        <v>2297435.9786955742</v>
      </c>
    </row>
    <row r="209" spans="1:9" x14ac:dyDescent="0.25">
      <c r="A209" s="3">
        <v>51806</v>
      </c>
      <c r="B209" s="7">
        <f t="shared" si="18"/>
        <v>47</v>
      </c>
      <c r="C209" s="5">
        <f t="shared" si="23"/>
        <v>2297435.9786955742</v>
      </c>
      <c r="D209" s="5">
        <f t="shared" si="19"/>
        <v>77013.278055583345</v>
      </c>
      <c r="E209" s="5">
        <f t="shared" si="20"/>
        <v>23103.983416675004</v>
      </c>
      <c r="F209" s="5">
        <f t="shared" si="21"/>
        <v>11487.179893477871</v>
      </c>
      <c r="G209" s="5">
        <f>IF(A209&lt;&gt;"",IF($M$12,_xlfn.XLOOKUP(A209,Harcamalar!$D$2:$D$100,Harcamalar!$G$2:$G$100,0),0),"")</f>
        <v>0</v>
      </c>
      <c r="H209" s="5" t="str">
        <f>IF(A209&lt;&gt;"",IF($M$12,_xlfn.XLOOKUP(A209,Harcamalar!$D$2:$D$120,Harcamalar!$H$2:$H$120,""),""),"")</f>
        <v/>
      </c>
      <c r="I209" s="5">
        <f t="shared" si="22"/>
        <v>2332027.1420057272</v>
      </c>
    </row>
    <row r="210" spans="1:9" x14ac:dyDescent="0.25">
      <c r="A210" s="3">
        <v>51836</v>
      </c>
      <c r="B210" s="7">
        <f t="shared" si="18"/>
        <v>47</v>
      </c>
      <c r="C210" s="5">
        <f t="shared" si="23"/>
        <v>2332027.1420057272</v>
      </c>
      <c r="D210" s="5">
        <f t="shared" si="19"/>
        <v>77013.278055583345</v>
      </c>
      <c r="E210" s="5">
        <f t="shared" si="20"/>
        <v>23103.983416675004</v>
      </c>
      <c r="F210" s="5">
        <f t="shared" si="21"/>
        <v>11660.135710028637</v>
      </c>
      <c r="G210" s="5">
        <f>IF(A210&lt;&gt;"",IF($M$12,_xlfn.XLOOKUP(A210,Harcamalar!$D$2:$D$100,Harcamalar!$G$2:$G$100,0),0),"")</f>
        <v>0</v>
      </c>
      <c r="H210" s="5" t="str">
        <f>IF(A210&lt;&gt;"",IF($M$12,_xlfn.XLOOKUP(A210,Harcamalar!$D$2:$D$120,Harcamalar!$H$2:$H$120,""),""),"")</f>
        <v/>
      </c>
      <c r="I210" s="5">
        <f t="shared" si="22"/>
        <v>2366791.2611324308</v>
      </c>
    </row>
    <row r="211" spans="1:9" x14ac:dyDescent="0.25">
      <c r="A211" s="3">
        <v>51867</v>
      </c>
      <c r="B211" s="7">
        <f t="shared" si="18"/>
        <v>48</v>
      </c>
      <c r="C211" s="5">
        <f t="shared" si="23"/>
        <v>2366791.2611324308</v>
      </c>
      <c r="D211" s="5">
        <f t="shared" si="19"/>
        <v>78553.543616694995</v>
      </c>
      <c r="E211" s="5">
        <f t="shared" si="20"/>
        <v>23566.063085008496</v>
      </c>
      <c r="F211" s="5">
        <f t="shared" si="21"/>
        <v>11833.956305662154</v>
      </c>
      <c r="G211" s="5">
        <f>IF(A211&lt;&gt;"",IF($M$12,_xlfn.XLOOKUP(A211,Harcamalar!$D$2:$D$100,Harcamalar!$G$2:$G$100,0),0),"")</f>
        <v>0</v>
      </c>
      <c r="H211" s="5" t="str">
        <f>IF(A211&lt;&gt;"",IF($M$12,_xlfn.XLOOKUP(A211,Harcamalar!$D$2:$D$120,Harcamalar!$H$2:$H$120,""),""),"")</f>
        <v/>
      </c>
      <c r="I211" s="5">
        <f t="shared" si="22"/>
        <v>2402191.2805231013</v>
      </c>
    </row>
    <row r="212" spans="1:9" x14ac:dyDescent="0.25">
      <c r="A212" s="3">
        <v>51898</v>
      </c>
      <c r="B212" s="7">
        <f t="shared" si="18"/>
        <v>48</v>
      </c>
      <c r="C212" s="5">
        <f t="shared" si="23"/>
        <v>2402191.2805231013</v>
      </c>
      <c r="D212" s="5">
        <f t="shared" si="19"/>
        <v>78553.543616694995</v>
      </c>
      <c r="E212" s="5">
        <f t="shared" si="20"/>
        <v>23566.063085008496</v>
      </c>
      <c r="F212" s="5">
        <f t="shared" si="21"/>
        <v>12010.956402615508</v>
      </c>
      <c r="G212" s="5">
        <f>IF(A212&lt;&gt;"",IF($M$12,_xlfn.XLOOKUP(A212,Harcamalar!$D$2:$D$100,Harcamalar!$G$2:$G$100,0),0),"")</f>
        <v>500000</v>
      </c>
      <c r="H212" s="5" t="str">
        <f>IF(A212&lt;&gt;"",IF($M$12,_xlfn.XLOOKUP(A212,Harcamalar!$D$2:$D$120,Harcamalar!$H$2:$H$120,""),""),"")</f>
        <v>Araba - 10 yaşında sedan</v>
      </c>
      <c r="I212" s="5">
        <f t="shared" si="22"/>
        <v>1937768.3000107254</v>
      </c>
    </row>
    <row r="213" spans="1:9" x14ac:dyDescent="0.25">
      <c r="A213" s="3">
        <v>51926</v>
      </c>
      <c r="B213" s="7">
        <f t="shared" si="18"/>
        <v>48</v>
      </c>
      <c r="C213" s="5">
        <f t="shared" si="23"/>
        <v>1937768.3000107254</v>
      </c>
      <c r="D213" s="5">
        <f t="shared" si="19"/>
        <v>78553.543616694995</v>
      </c>
      <c r="E213" s="5">
        <f t="shared" si="20"/>
        <v>23566.063085008496</v>
      </c>
      <c r="F213" s="5">
        <f t="shared" si="21"/>
        <v>9688.8415000536279</v>
      </c>
      <c r="G213" s="5">
        <f>IF(A213&lt;&gt;"",IF($M$12,_xlfn.XLOOKUP(A213,Harcamalar!$D$2:$D$100,Harcamalar!$G$2:$G$100,0),0),"")</f>
        <v>0</v>
      </c>
      <c r="H213" s="5" t="str">
        <f>IF(A213&lt;&gt;"",IF($M$12,_xlfn.XLOOKUP(A213,Harcamalar!$D$2:$D$120,Harcamalar!$H$2:$H$120,""),""),"")</f>
        <v/>
      </c>
      <c r="I213" s="5">
        <f t="shared" si="22"/>
        <v>1971023.2045957875</v>
      </c>
    </row>
    <row r="214" spans="1:9" x14ac:dyDescent="0.25">
      <c r="A214" s="3">
        <v>51957</v>
      </c>
      <c r="B214" s="7">
        <f t="shared" si="18"/>
        <v>48</v>
      </c>
      <c r="C214" s="5">
        <f t="shared" si="23"/>
        <v>1971023.2045957875</v>
      </c>
      <c r="D214" s="5">
        <f t="shared" si="19"/>
        <v>78553.543616694995</v>
      </c>
      <c r="E214" s="5">
        <f t="shared" si="20"/>
        <v>23566.063085008496</v>
      </c>
      <c r="F214" s="5">
        <f t="shared" si="21"/>
        <v>9855.1160229789366</v>
      </c>
      <c r="G214" s="5">
        <f>IF(A214&lt;&gt;"",IF($M$12,_xlfn.XLOOKUP(A214,Harcamalar!$D$2:$D$100,Harcamalar!$G$2:$G$100,0),0),"")</f>
        <v>0</v>
      </c>
      <c r="H214" s="5" t="str">
        <f>IF(A214&lt;&gt;"",IF($M$12,_xlfn.XLOOKUP(A214,Harcamalar!$D$2:$D$120,Harcamalar!$H$2:$H$120,""),""),"")</f>
        <v/>
      </c>
      <c r="I214" s="5">
        <f t="shared" si="22"/>
        <v>2004444.3837037748</v>
      </c>
    </row>
    <row r="215" spans="1:9" x14ac:dyDescent="0.25">
      <c r="A215" s="3">
        <v>51987</v>
      </c>
      <c r="B215" s="7">
        <f t="shared" si="18"/>
        <v>48</v>
      </c>
      <c r="C215" s="5">
        <f t="shared" si="23"/>
        <v>2004444.3837037748</v>
      </c>
      <c r="D215" s="5">
        <f t="shared" si="19"/>
        <v>78553.543616694995</v>
      </c>
      <c r="E215" s="5">
        <f t="shared" si="20"/>
        <v>23566.063085008496</v>
      </c>
      <c r="F215" s="5">
        <f t="shared" si="21"/>
        <v>10022.221918518873</v>
      </c>
      <c r="G215" s="5">
        <f>IF(A215&lt;&gt;"",IF($M$12,_xlfn.XLOOKUP(A215,Harcamalar!$D$2:$D$100,Harcamalar!$G$2:$G$100,0),0),"")</f>
        <v>0</v>
      </c>
      <c r="H215" s="5" t="str">
        <f>IF(A215&lt;&gt;"",IF($M$12,_xlfn.XLOOKUP(A215,Harcamalar!$D$2:$D$120,Harcamalar!$H$2:$H$120,""),""),"")</f>
        <v/>
      </c>
      <c r="I215" s="5">
        <f t="shared" si="22"/>
        <v>2038032.6687073021</v>
      </c>
    </row>
    <row r="216" spans="1:9" x14ac:dyDescent="0.25">
      <c r="A216" s="3">
        <v>52018</v>
      </c>
      <c r="B216" s="7">
        <f t="shared" si="18"/>
        <v>48</v>
      </c>
      <c r="C216" s="5">
        <f t="shared" si="23"/>
        <v>2038032.6687073021</v>
      </c>
      <c r="D216" s="5">
        <f t="shared" si="19"/>
        <v>78553.543616694995</v>
      </c>
      <c r="E216" s="5">
        <f t="shared" si="20"/>
        <v>23566.063085008496</v>
      </c>
      <c r="F216" s="5">
        <f t="shared" si="21"/>
        <v>10190.163343536511</v>
      </c>
      <c r="G216" s="5">
        <f>IF(A216&lt;&gt;"",IF($M$12,_xlfn.XLOOKUP(A216,Harcamalar!$D$2:$D$100,Harcamalar!$G$2:$G$100,0),0),"")</f>
        <v>0</v>
      </c>
      <c r="H216" s="5" t="str">
        <f>IF(A216&lt;&gt;"",IF($M$12,_xlfn.XLOOKUP(A216,Harcamalar!$D$2:$D$120,Harcamalar!$H$2:$H$120,""),""),"")</f>
        <v/>
      </c>
      <c r="I216" s="5">
        <f t="shared" si="22"/>
        <v>2071788.8951358469</v>
      </c>
    </row>
    <row r="217" spans="1:9" x14ac:dyDescent="0.25">
      <c r="A217" s="3">
        <v>52048</v>
      </c>
      <c r="B217" s="7">
        <f t="shared" si="18"/>
        <v>48</v>
      </c>
      <c r="C217" s="5">
        <f t="shared" si="23"/>
        <v>2071788.8951358469</v>
      </c>
      <c r="D217" s="5">
        <f t="shared" si="19"/>
        <v>78553.543616694995</v>
      </c>
      <c r="E217" s="5">
        <f t="shared" si="20"/>
        <v>23566.063085008496</v>
      </c>
      <c r="F217" s="5">
        <f t="shared" si="21"/>
        <v>10358.944475679235</v>
      </c>
      <c r="G217" s="5">
        <f>IF(A217&lt;&gt;"",IF($M$12,_xlfn.XLOOKUP(A217,Harcamalar!$D$2:$D$100,Harcamalar!$G$2:$G$100,0),0),"")</f>
        <v>0</v>
      </c>
      <c r="H217" s="5" t="str">
        <f>IF(A217&lt;&gt;"",IF($M$12,_xlfn.XLOOKUP(A217,Harcamalar!$D$2:$D$120,Harcamalar!$H$2:$H$120,""),""),"")</f>
        <v/>
      </c>
      <c r="I217" s="5">
        <f t="shared" si="22"/>
        <v>2105713.9026965345</v>
      </c>
    </row>
    <row r="218" spans="1:9" x14ac:dyDescent="0.25">
      <c r="A218" s="3">
        <v>52079</v>
      </c>
      <c r="B218" s="7">
        <f t="shared" si="18"/>
        <v>48</v>
      </c>
      <c r="C218" s="5">
        <f t="shared" si="23"/>
        <v>2105713.9026965345</v>
      </c>
      <c r="D218" s="5">
        <f t="shared" si="19"/>
        <v>78553.543616694995</v>
      </c>
      <c r="E218" s="5">
        <f t="shared" si="20"/>
        <v>23566.063085008496</v>
      </c>
      <c r="F218" s="5">
        <f t="shared" si="21"/>
        <v>10528.569513482673</v>
      </c>
      <c r="G218" s="5">
        <f>IF(A218&lt;&gt;"",IF($M$12,_xlfn.XLOOKUP(A218,Harcamalar!$D$2:$D$100,Harcamalar!$G$2:$G$100,0),0),"")</f>
        <v>40000</v>
      </c>
      <c r="H218" s="5" t="str">
        <f>IF(A218&lt;&gt;"",IF($M$12,_xlfn.XLOOKUP(A218,Harcamalar!$D$2:$D$120,Harcamalar!$H$2:$H$120,""),""),"")</f>
        <v>Tatil</v>
      </c>
      <c r="I218" s="5">
        <f t="shared" si="22"/>
        <v>2099808.5352950254</v>
      </c>
    </row>
    <row r="219" spans="1:9" x14ac:dyDescent="0.25">
      <c r="A219" s="3">
        <v>52110</v>
      </c>
      <c r="B219" s="7">
        <f t="shared" si="18"/>
        <v>48</v>
      </c>
      <c r="C219" s="5">
        <f t="shared" si="23"/>
        <v>2099808.5352950254</v>
      </c>
      <c r="D219" s="5">
        <f t="shared" si="19"/>
        <v>78553.543616694995</v>
      </c>
      <c r="E219" s="5">
        <f t="shared" si="20"/>
        <v>23566.063085008496</v>
      </c>
      <c r="F219" s="5">
        <f t="shared" si="21"/>
        <v>10499.042676475128</v>
      </c>
      <c r="G219" s="5">
        <f>IF(A219&lt;&gt;"",IF($M$12,_xlfn.XLOOKUP(A219,Harcamalar!$D$2:$D$100,Harcamalar!$G$2:$G$100,0),0),"")</f>
        <v>0</v>
      </c>
      <c r="H219" s="5" t="str">
        <f>IF(A219&lt;&gt;"",IF($M$12,_xlfn.XLOOKUP(A219,Harcamalar!$D$2:$D$120,Harcamalar!$H$2:$H$120,""),""),"")</f>
        <v/>
      </c>
      <c r="I219" s="5">
        <f t="shared" si="22"/>
        <v>2133873.6410565088</v>
      </c>
    </row>
    <row r="220" spans="1:9" x14ac:dyDescent="0.25">
      <c r="A220" s="3">
        <v>52140</v>
      </c>
      <c r="B220" s="7">
        <f t="shared" si="18"/>
        <v>48</v>
      </c>
      <c r="C220" s="5">
        <f t="shared" si="23"/>
        <v>2133873.6410565088</v>
      </c>
      <c r="D220" s="5">
        <f t="shared" si="19"/>
        <v>78553.543616694995</v>
      </c>
      <c r="E220" s="5">
        <f t="shared" si="20"/>
        <v>23566.063085008496</v>
      </c>
      <c r="F220" s="5">
        <f t="shared" si="21"/>
        <v>10669.368205282544</v>
      </c>
      <c r="G220" s="5">
        <f>IF(A220&lt;&gt;"",IF($M$12,_xlfn.XLOOKUP(A220,Harcamalar!$D$2:$D$100,Harcamalar!$G$2:$G$100,0),0),"")</f>
        <v>0</v>
      </c>
      <c r="H220" s="5" t="str">
        <f>IF(A220&lt;&gt;"",IF($M$12,_xlfn.XLOOKUP(A220,Harcamalar!$D$2:$D$120,Harcamalar!$H$2:$H$120,""),""),"")</f>
        <v/>
      </c>
      <c r="I220" s="5">
        <f t="shared" si="22"/>
        <v>2168109.0723467995</v>
      </c>
    </row>
    <row r="221" spans="1:9" x14ac:dyDescent="0.25">
      <c r="A221" s="3">
        <v>52171</v>
      </c>
      <c r="B221" s="7">
        <f t="shared" si="18"/>
        <v>48</v>
      </c>
      <c r="C221" s="5">
        <f t="shared" si="23"/>
        <v>2168109.0723467995</v>
      </c>
      <c r="D221" s="5">
        <f t="shared" si="19"/>
        <v>78553.543616694995</v>
      </c>
      <c r="E221" s="5">
        <f t="shared" si="20"/>
        <v>23566.063085008496</v>
      </c>
      <c r="F221" s="5">
        <f t="shared" si="21"/>
        <v>10840.545361733997</v>
      </c>
      <c r="G221" s="5">
        <f>IF(A221&lt;&gt;"",IF($M$12,_xlfn.XLOOKUP(A221,Harcamalar!$D$2:$D$100,Harcamalar!$G$2:$G$100,0),0),"")</f>
        <v>0</v>
      </c>
      <c r="H221" s="5" t="str">
        <f>IF(A221&lt;&gt;"",IF($M$12,_xlfn.XLOOKUP(A221,Harcamalar!$D$2:$D$120,Harcamalar!$H$2:$H$120,""),""),"")</f>
        <v/>
      </c>
      <c r="I221" s="5">
        <f t="shared" si="22"/>
        <v>2202515.6807935419</v>
      </c>
    </row>
    <row r="222" spans="1:9" x14ac:dyDescent="0.25">
      <c r="A222" s="3">
        <v>52201</v>
      </c>
      <c r="B222" s="7">
        <f t="shared" si="18"/>
        <v>48</v>
      </c>
      <c r="C222" s="5">
        <f t="shared" si="23"/>
        <v>2202515.6807935419</v>
      </c>
      <c r="D222" s="5">
        <f t="shared" si="19"/>
        <v>78553.543616694995</v>
      </c>
      <c r="E222" s="5">
        <f t="shared" si="20"/>
        <v>23566.063085008496</v>
      </c>
      <c r="F222" s="5">
        <f t="shared" si="21"/>
        <v>11012.578403967709</v>
      </c>
      <c r="G222" s="5">
        <f>IF(A222&lt;&gt;"",IF($M$12,_xlfn.XLOOKUP(A222,Harcamalar!$D$2:$D$100,Harcamalar!$G$2:$G$100,0),0),"")</f>
        <v>0</v>
      </c>
      <c r="H222" s="5" t="str">
        <f>IF(A222&lt;&gt;"",IF($M$12,_xlfn.XLOOKUP(A222,Harcamalar!$D$2:$D$120,Harcamalar!$H$2:$H$120,""),""),"")</f>
        <v/>
      </c>
      <c r="I222" s="5">
        <f t="shared" si="22"/>
        <v>2237094.3222825183</v>
      </c>
    </row>
    <row r="223" spans="1:9" x14ac:dyDescent="0.25">
      <c r="A223" s="3">
        <v>52232</v>
      </c>
      <c r="B223" s="7">
        <f t="shared" si="18"/>
        <v>49</v>
      </c>
      <c r="C223" s="5">
        <f t="shared" si="23"/>
        <v>2237094.3222825183</v>
      </c>
      <c r="D223" s="5">
        <f t="shared" si="19"/>
        <v>80124.6144890289</v>
      </c>
      <c r="E223" s="5">
        <f t="shared" si="20"/>
        <v>24037.38434670867</v>
      </c>
      <c r="F223" s="5">
        <f t="shared" si="21"/>
        <v>11185.471611412591</v>
      </c>
      <c r="G223" s="5">
        <f>IF(A223&lt;&gt;"",IF($M$12,_xlfn.XLOOKUP(A223,Harcamalar!$D$2:$D$100,Harcamalar!$G$2:$G$100,0),0),"")</f>
        <v>0</v>
      </c>
      <c r="H223" s="5" t="str">
        <f>IF(A223&lt;&gt;"",IF($M$12,_xlfn.XLOOKUP(A223,Harcamalar!$D$2:$D$120,Harcamalar!$H$2:$H$120,""),""),"")</f>
        <v/>
      </c>
      <c r="I223" s="5">
        <f t="shared" si="22"/>
        <v>2272317.1782406396</v>
      </c>
    </row>
    <row r="224" spans="1:9" x14ac:dyDescent="0.25">
      <c r="A224" s="3">
        <v>52263</v>
      </c>
      <c r="B224" s="7">
        <f t="shared" si="18"/>
        <v>49</v>
      </c>
      <c r="C224" s="5">
        <f t="shared" si="23"/>
        <v>2272317.1782406396</v>
      </c>
      <c r="D224" s="5">
        <f t="shared" si="19"/>
        <v>80124.6144890289</v>
      </c>
      <c r="E224" s="5">
        <f t="shared" si="20"/>
        <v>24037.38434670867</v>
      </c>
      <c r="F224" s="5">
        <f t="shared" si="21"/>
        <v>11361.585891203198</v>
      </c>
      <c r="G224" s="5">
        <f>IF(A224&lt;&gt;"",IF($M$12,_xlfn.XLOOKUP(A224,Harcamalar!$D$2:$D$100,Harcamalar!$G$2:$G$100,0),0),"")</f>
        <v>0</v>
      </c>
      <c r="H224" s="5" t="str">
        <f>IF(A224&lt;&gt;"",IF($M$12,_xlfn.XLOOKUP(A224,Harcamalar!$D$2:$D$120,Harcamalar!$H$2:$H$120,""),""),"")</f>
        <v/>
      </c>
      <c r="I224" s="5">
        <f t="shared" si="22"/>
        <v>2307716.1484785513</v>
      </c>
    </row>
    <row r="225" spans="1:9" x14ac:dyDescent="0.25">
      <c r="A225" s="3">
        <v>52291</v>
      </c>
      <c r="B225" s="7">
        <f t="shared" si="18"/>
        <v>49</v>
      </c>
      <c r="C225" s="5">
        <f t="shared" si="23"/>
        <v>2307716.1484785513</v>
      </c>
      <c r="D225" s="5">
        <f t="shared" si="19"/>
        <v>80124.6144890289</v>
      </c>
      <c r="E225" s="5">
        <f t="shared" si="20"/>
        <v>24037.38434670867</v>
      </c>
      <c r="F225" s="5">
        <f t="shared" si="21"/>
        <v>11538.580742392756</v>
      </c>
      <c r="G225" s="5">
        <f>IF(A225&lt;&gt;"",IF($M$12,_xlfn.XLOOKUP(A225,Harcamalar!$D$2:$D$100,Harcamalar!$G$2:$G$100,0),0),"")</f>
        <v>0</v>
      </c>
      <c r="H225" s="5" t="str">
        <f>IF(A225&lt;&gt;"",IF($M$12,_xlfn.XLOOKUP(A225,Harcamalar!$D$2:$D$120,Harcamalar!$H$2:$H$120,""),""),"")</f>
        <v/>
      </c>
      <c r="I225" s="5">
        <f t="shared" si="22"/>
        <v>2343292.1135676526</v>
      </c>
    </row>
    <row r="226" spans="1:9" x14ac:dyDescent="0.25">
      <c r="A226" s="3">
        <v>52322</v>
      </c>
      <c r="B226" s="7">
        <f t="shared" si="18"/>
        <v>49</v>
      </c>
      <c r="C226" s="5">
        <f t="shared" si="23"/>
        <v>2343292.1135676526</v>
      </c>
      <c r="D226" s="5">
        <f t="shared" si="19"/>
        <v>80124.6144890289</v>
      </c>
      <c r="E226" s="5">
        <f t="shared" si="20"/>
        <v>24037.38434670867</v>
      </c>
      <c r="F226" s="5">
        <f t="shared" si="21"/>
        <v>11716.460567838263</v>
      </c>
      <c r="G226" s="5">
        <f>IF(A226&lt;&gt;"",IF($M$12,_xlfn.XLOOKUP(A226,Harcamalar!$D$2:$D$100,Harcamalar!$G$2:$G$100,0),0),"")</f>
        <v>0</v>
      </c>
      <c r="H226" s="5" t="str">
        <f>IF(A226&lt;&gt;"",IF($M$12,_xlfn.XLOOKUP(A226,Harcamalar!$D$2:$D$120,Harcamalar!$H$2:$H$120,""),""),"")</f>
        <v/>
      </c>
      <c r="I226" s="5">
        <f t="shared" si="22"/>
        <v>2379045.9584821993</v>
      </c>
    </row>
    <row r="227" spans="1:9" x14ac:dyDescent="0.25">
      <c r="A227" s="3">
        <v>52352</v>
      </c>
      <c r="B227" s="7">
        <f t="shared" si="18"/>
        <v>49</v>
      </c>
      <c r="C227" s="5">
        <f t="shared" si="23"/>
        <v>2379045.9584821993</v>
      </c>
      <c r="D227" s="5">
        <f t="shared" si="19"/>
        <v>80124.6144890289</v>
      </c>
      <c r="E227" s="5">
        <f t="shared" si="20"/>
        <v>24037.38434670867</v>
      </c>
      <c r="F227" s="5">
        <f t="shared" si="21"/>
        <v>11895.229792410997</v>
      </c>
      <c r="G227" s="5">
        <f>IF(A227&lt;&gt;"",IF($M$12,_xlfn.XLOOKUP(A227,Harcamalar!$D$2:$D$100,Harcamalar!$G$2:$G$100,0),0),"")</f>
        <v>0</v>
      </c>
      <c r="H227" s="5" t="str">
        <f>IF(A227&lt;&gt;"",IF($M$12,_xlfn.XLOOKUP(A227,Harcamalar!$D$2:$D$120,Harcamalar!$H$2:$H$120,""),""),"")</f>
        <v/>
      </c>
      <c r="I227" s="5">
        <f t="shared" si="22"/>
        <v>2414978.572621319</v>
      </c>
    </row>
    <row r="228" spans="1:9" x14ac:dyDescent="0.25">
      <c r="A228" s="3">
        <v>52383</v>
      </c>
      <c r="B228" s="7">
        <f t="shared" si="18"/>
        <v>49</v>
      </c>
      <c r="C228" s="5">
        <f t="shared" si="23"/>
        <v>2414978.572621319</v>
      </c>
      <c r="D228" s="5">
        <f t="shared" si="19"/>
        <v>80124.6144890289</v>
      </c>
      <c r="E228" s="5">
        <f t="shared" si="20"/>
        <v>24037.38434670867</v>
      </c>
      <c r="F228" s="5">
        <f t="shared" si="21"/>
        <v>12074.892863106596</v>
      </c>
      <c r="G228" s="5">
        <f>IF(A228&lt;&gt;"",IF($M$12,_xlfn.XLOOKUP(A228,Harcamalar!$D$2:$D$100,Harcamalar!$G$2:$G$100,0),0),"")</f>
        <v>0</v>
      </c>
      <c r="H228" s="5" t="str">
        <f>IF(A228&lt;&gt;"",IF($M$12,_xlfn.XLOOKUP(A228,Harcamalar!$D$2:$D$120,Harcamalar!$H$2:$H$120,""),""),"")</f>
        <v/>
      </c>
      <c r="I228" s="5">
        <f t="shared" si="22"/>
        <v>2451090.8498311341</v>
      </c>
    </row>
    <row r="229" spans="1:9" x14ac:dyDescent="0.25">
      <c r="A229" s="3">
        <v>52413</v>
      </c>
      <c r="B229" s="7">
        <f t="shared" si="18"/>
        <v>49</v>
      </c>
      <c r="C229" s="5">
        <f t="shared" si="23"/>
        <v>2451090.8498311341</v>
      </c>
      <c r="D229" s="5">
        <f t="shared" si="19"/>
        <v>80124.6144890289</v>
      </c>
      <c r="E229" s="5">
        <f t="shared" si="20"/>
        <v>24037.38434670867</v>
      </c>
      <c r="F229" s="5">
        <f t="shared" si="21"/>
        <v>12255.454249155671</v>
      </c>
      <c r="G229" s="5">
        <f>IF(A229&lt;&gt;"",IF($M$12,_xlfn.XLOOKUP(A229,Harcamalar!$D$2:$D$100,Harcamalar!$G$2:$G$100,0),0),"")</f>
        <v>0</v>
      </c>
      <c r="H229" s="5" t="str">
        <f>IF(A229&lt;&gt;"",IF($M$12,_xlfn.XLOOKUP(A229,Harcamalar!$D$2:$D$120,Harcamalar!$H$2:$H$120,""),""),"")</f>
        <v/>
      </c>
      <c r="I229" s="5">
        <f t="shared" si="22"/>
        <v>2487383.6884269984</v>
      </c>
    </row>
    <row r="230" spans="1:9" x14ac:dyDescent="0.25">
      <c r="A230" s="3">
        <v>52444</v>
      </c>
      <c r="B230" s="7">
        <f t="shared" si="18"/>
        <v>49</v>
      </c>
      <c r="C230" s="5">
        <f t="shared" si="23"/>
        <v>2487383.6884269984</v>
      </c>
      <c r="D230" s="5">
        <f t="shared" si="19"/>
        <v>80124.6144890289</v>
      </c>
      <c r="E230" s="5">
        <f t="shared" si="20"/>
        <v>24037.38434670867</v>
      </c>
      <c r="F230" s="5">
        <f t="shared" si="21"/>
        <v>12436.918442134993</v>
      </c>
      <c r="G230" s="5">
        <f>IF(A230&lt;&gt;"",IF($M$12,_xlfn.XLOOKUP(A230,Harcamalar!$D$2:$D$100,Harcamalar!$G$2:$G$100,0),0),"")</f>
        <v>0</v>
      </c>
      <c r="H230" s="5" t="str">
        <f>IF(A230&lt;&gt;"",IF($M$12,_xlfn.XLOOKUP(A230,Harcamalar!$D$2:$D$120,Harcamalar!$H$2:$H$120,""),""),"")</f>
        <v/>
      </c>
      <c r="I230" s="5">
        <f t="shared" si="22"/>
        <v>2523857.9912158423</v>
      </c>
    </row>
    <row r="231" spans="1:9" x14ac:dyDescent="0.25">
      <c r="A231" s="3">
        <v>52475</v>
      </c>
      <c r="B231" s="7">
        <f t="shared" si="18"/>
        <v>49</v>
      </c>
      <c r="C231" s="5">
        <f t="shared" si="23"/>
        <v>2523857.9912158423</v>
      </c>
      <c r="D231" s="5">
        <f t="shared" si="19"/>
        <v>80124.6144890289</v>
      </c>
      <c r="E231" s="5">
        <f t="shared" si="20"/>
        <v>24037.38434670867</v>
      </c>
      <c r="F231" s="5">
        <f t="shared" si="21"/>
        <v>12619.289956079212</v>
      </c>
      <c r="G231" s="5">
        <f>IF(A231&lt;&gt;"",IF($M$12,_xlfn.XLOOKUP(A231,Harcamalar!$D$2:$D$100,Harcamalar!$G$2:$G$100,0),0),"")</f>
        <v>0</v>
      </c>
      <c r="H231" s="5" t="str">
        <f>IF(A231&lt;&gt;"",IF($M$12,_xlfn.XLOOKUP(A231,Harcamalar!$D$2:$D$120,Harcamalar!$H$2:$H$120,""),""),"")</f>
        <v/>
      </c>
      <c r="I231" s="5">
        <f t="shared" si="22"/>
        <v>2560514.6655186303</v>
      </c>
    </row>
    <row r="232" spans="1:9" x14ac:dyDescent="0.25">
      <c r="A232" s="3">
        <v>52505</v>
      </c>
      <c r="B232" s="7">
        <f t="shared" si="18"/>
        <v>49</v>
      </c>
      <c r="C232" s="5">
        <f t="shared" si="23"/>
        <v>2560514.6655186303</v>
      </c>
      <c r="D232" s="5">
        <f t="shared" si="19"/>
        <v>80124.6144890289</v>
      </c>
      <c r="E232" s="5">
        <f t="shared" si="20"/>
        <v>24037.38434670867</v>
      </c>
      <c r="F232" s="5">
        <f t="shared" si="21"/>
        <v>12802.573327593152</v>
      </c>
      <c r="G232" s="5">
        <f>IF(A232&lt;&gt;"",IF($M$12,_xlfn.XLOOKUP(A232,Harcamalar!$D$2:$D$100,Harcamalar!$G$2:$G$100,0),0),"")</f>
        <v>0</v>
      </c>
      <c r="H232" s="5" t="str">
        <f>IF(A232&lt;&gt;"",IF($M$12,_xlfn.XLOOKUP(A232,Harcamalar!$D$2:$D$120,Harcamalar!$H$2:$H$120,""),""),"")</f>
        <v/>
      </c>
      <c r="I232" s="5">
        <f t="shared" si="22"/>
        <v>2597354.623192932</v>
      </c>
    </row>
    <row r="233" spans="1:9" x14ac:dyDescent="0.25">
      <c r="A233" s="3">
        <v>52536</v>
      </c>
      <c r="B233" s="7">
        <f t="shared" si="18"/>
        <v>49</v>
      </c>
      <c r="C233" s="5">
        <f t="shared" si="23"/>
        <v>2597354.623192932</v>
      </c>
      <c r="D233" s="5">
        <f t="shared" si="19"/>
        <v>80124.6144890289</v>
      </c>
      <c r="E233" s="5">
        <f t="shared" si="20"/>
        <v>24037.38434670867</v>
      </c>
      <c r="F233" s="5">
        <f t="shared" si="21"/>
        <v>12986.773115964661</v>
      </c>
      <c r="G233" s="5">
        <f>IF(A233&lt;&gt;"",IF($M$12,_xlfn.XLOOKUP(A233,Harcamalar!$D$2:$D$100,Harcamalar!$G$2:$G$100,0),0),"")</f>
        <v>0</v>
      </c>
      <c r="H233" s="5" t="str">
        <f>IF(A233&lt;&gt;"",IF($M$12,_xlfn.XLOOKUP(A233,Harcamalar!$D$2:$D$120,Harcamalar!$H$2:$H$120,""),""),"")</f>
        <v/>
      </c>
      <c r="I233" s="5">
        <f t="shared" si="22"/>
        <v>2634378.7806556053</v>
      </c>
    </row>
    <row r="234" spans="1:9" x14ac:dyDescent="0.25">
      <c r="A234" s="3">
        <v>52566</v>
      </c>
      <c r="B234" s="7">
        <f t="shared" si="18"/>
        <v>49</v>
      </c>
      <c r="C234" s="5">
        <f t="shared" si="23"/>
        <v>2634378.7806556053</v>
      </c>
      <c r="D234" s="5">
        <f t="shared" si="19"/>
        <v>80124.6144890289</v>
      </c>
      <c r="E234" s="5">
        <f t="shared" si="20"/>
        <v>24037.38434670867</v>
      </c>
      <c r="F234" s="5">
        <f t="shared" si="21"/>
        <v>13171.893903278027</v>
      </c>
      <c r="G234" s="5">
        <f>IF(A234&lt;&gt;"",IF($M$12,_xlfn.XLOOKUP(A234,Harcamalar!$D$2:$D$100,Harcamalar!$G$2:$G$100,0),0),"")</f>
        <v>0</v>
      </c>
      <c r="H234" s="5" t="str">
        <f>IF(A234&lt;&gt;"",IF($M$12,_xlfn.XLOOKUP(A234,Harcamalar!$D$2:$D$120,Harcamalar!$H$2:$H$120,""),""),"")</f>
        <v/>
      </c>
      <c r="I234" s="5">
        <f t="shared" si="22"/>
        <v>2671588.0589055917</v>
      </c>
    </row>
    <row r="235" spans="1:9" x14ac:dyDescent="0.25">
      <c r="A235" s="3">
        <v>52597</v>
      </c>
      <c r="B235" s="7">
        <f t="shared" si="18"/>
        <v>50</v>
      </c>
      <c r="C235" s="5">
        <f t="shared" si="23"/>
        <v>2671588.0589055917</v>
      </c>
      <c r="D235" s="5">
        <f t="shared" si="19"/>
        <v>81727.106778809481</v>
      </c>
      <c r="E235" s="5">
        <f t="shared" si="20"/>
        <v>24518.132033642843</v>
      </c>
      <c r="F235" s="5">
        <f t="shared" si="21"/>
        <v>13357.940294527958</v>
      </c>
      <c r="G235" s="5">
        <f>IF(A235&lt;&gt;"",IF($M$12,_xlfn.XLOOKUP(A235,Harcamalar!$D$2:$D$100,Harcamalar!$G$2:$G$100,0),0),"")</f>
        <v>0</v>
      </c>
      <c r="H235" s="5" t="str">
        <f>IF(A235&lt;&gt;"",IF($M$12,_xlfn.XLOOKUP(A235,Harcamalar!$D$2:$D$120,Harcamalar!$H$2:$H$120,""),""),"")</f>
        <v/>
      </c>
      <c r="I235" s="5">
        <f t="shared" si="22"/>
        <v>2709464.1312337625</v>
      </c>
    </row>
    <row r="236" spans="1:9" x14ac:dyDescent="0.25">
      <c r="A236" s="3">
        <v>52628</v>
      </c>
      <c r="B236" s="7">
        <f t="shared" si="18"/>
        <v>50</v>
      </c>
      <c r="C236" s="5">
        <f t="shared" si="23"/>
        <v>2709464.1312337625</v>
      </c>
      <c r="D236" s="5">
        <f t="shared" si="19"/>
        <v>81727.106778809481</v>
      </c>
      <c r="E236" s="5">
        <f t="shared" si="20"/>
        <v>24518.132033642843</v>
      </c>
      <c r="F236" s="5">
        <f t="shared" si="21"/>
        <v>13547.320656168813</v>
      </c>
      <c r="G236" s="5">
        <f>IF(A236&lt;&gt;"",IF($M$12,_xlfn.XLOOKUP(A236,Harcamalar!$D$2:$D$100,Harcamalar!$G$2:$G$100,0),0),"")</f>
        <v>0</v>
      </c>
      <c r="H236" s="5" t="str">
        <f>IF(A236&lt;&gt;"",IF($M$12,_xlfn.XLOOKUP(A236,Harcamalar!$D$2:$D$120,Harcamalar!$H$2:$H$120,""),""),"")</f>
        <v/>
      </c>
      <c r="I236" s="5">
        <f t="shared" si="22"/>
        <v>2747529.5839235741</v>
      </c>
    </row>
    <row r="237" spans="1:9" x14ac:dyDescent="0.25">
      <c r="A237" s="3">
        <v>52657</v>
      </c>
      <c r="B237" s="7">
        <f t="shared" si="18"/>
        <v>50</v>
      </c>
      <c r="C237" s="5">
        <f t="shared" si="23"/>
        <v>2747529.5839235741</v>
      </c>
      <c r="D237" s="5">
        <f t="shared" si="19"/>
        <v>81727.106778809481</v>
      </c>
      <c r="E237" s="5">
        <f t="shared" si="20"/>
        <v>24518.132033642843</v>
      </c>
      <c r="F237" s="5">
        <f t="shared" si="21"/>
        <v>13737.64791961787</v>
      </c>
      <c r="G237" s="5">
        <f>IF(A237&lt;&gt;"",IF($M$12,_xlfn.XLOOKUP(A237,Harcamalar!$D$2:$D$100,Harcamalar!$G$2:$G$100,0),0),"")</f>
        <v>0</v>
      </c>
      <c r="H237" s="5" t="str">
        <f>IF(A237&lt;&gt;"",IF($M$12,_xlfn.XLOOKUP(A237,Harcamalar!$D$2:$D$120,Harcamalar!$H$2:$H$120,""),""),"")</f>
        <v/>
      </c>
      <c r="I237" s="5">
        <f t="shared" si="22"/>
        <v>2785785.363876835</v>
      </c>
    </row>
    <row r="238" spans="1:9" x14ac:dyDescent="0.25">
      <c r="A238" s="3">
        <v>52688</v>
      </c>
      <c r="B238" s="7">
        <f t="shared" si="18"/>
        <v>50</v>
      </c>
      <c r="C238" s="5">
        <f t="shared" si="23"/>
        <v>2785785.363876835</v>
      </c>
      <c r="D238" s="5">
        <f t="shared" si="19"/>
        <v>81727.106778809481</v>
      </c>
      <c r="E238" s="5">
        <f t="shared" si="20"/>
        <v>24518.132033642843</v>
      </c>
      <c r="F238" s="5">
        <f t="shared" si="21"/>
        <v>13928.926819384174</v>
      </c>
      <c r="G238" s="5">
        <f>IF(A238&lt;&gt;"",IF($M$12,_xlfn.XLOOKUP(A238,Harcamalar!$D$2:$D$100,Harcamalar!$G$2:$G$100,0),0),"")</f>
        <v>0</v>
      </c>
      <c r="H238" s="5" t="str">
        <f>IF(A238&lt;&gt;"",IF($M$12,_xlfn.XLOOKUP(A238,Harcamalar!$D$2:$D$120,Harcamalar!$H$2:$H$120,""),""),"")</f>
        <v/>
      </c>
      <c r="I238" s="5">
        <f t="shared" si="22"/>
        <v>2824232.4227298619</v>
      </c>
    </row>
    <row r="239" spans="1:9" x14ac:dyDescent="0.25">
      <c r="A239" s="3">
        <v>52718</v>
      </c>
      <c r="B239" s="7">
        <f t="shared" si="18"/>
        <v>50</v>
      </c>
      <c r="C239" s="5">
        <f t="shared" si="23"/>
        <v>2824232.4227298619</v>
      </c>
      <c r="D239" s="5">
        <f t="shared" si="19"/>
        <v>81727.106778809481</v>
      </c>
      <c r="E239" s="5">
        <f t="shared" si="20"/>
        <v>24518.132033642843</v>
      </c>
      <c r="F239" s="5">
        <f t="shared" si="21"/>
        <v>14121.16211364931</v>
      </c>
      <c r="G239" s="5">
        <f>IF(A239&lt;&gt;"",IF($M$12,_xlfn.XLOOKUP(A239,Harcamalar!$D$2:$D$100,Harcamalar!$G$2:$G$100,0),0),"")</f>
        <v>0</v>
      </c>
      <c r="H239" s="5" t="str">
        <f>IF(A239&lt;&gt;"",IF($M$12,_xlfn.XLOOKUP(A239,Harcamalar!$D$2:$D$120,Harcamalar!$H$2:$H$120,""),""),"")</f>
        <v/>
      </c>
      <c r="I239" s="5">
        <f t="shared" si="22"/>
        <v>2862871.7168771541</v>
      </c>
    </row>
    <row r="240" spans="1:9" x14ac:dyDescent="0.25">
      <c r="A240" s="3">
        <v>52749</v>
      </c>
      <c r="B240" s="7">
        <f t="shared" si="18"/>
        <v>50</v>
      </c>
      <c r="C240" s="5">
        <f t="shared" si="23"/>
        <v>2862871.7168771541</v>
      </c>
      <c r="D240" s="5">
        <f t="shared" si="19"/>
        <v>81727.106778809481</v>
      </c>
      <c r="E240" s="5">
        <f t="shared" si="20"/>
        <v>24518.132033642843</v>
      </c>
      <c r="F240" s="5">
        <f t="shared" si="21"/>
        <v>14314.358584385771</v>
      </c>
      <c r="G240" s="5">
        <f>IF(A240&lt;&gt;"",IF($M$12,_xlfn.XLOOKUP(A240,Harcamalar!$D$2:$D$100,Harcamalar!$G$2:$G$100,0),0),"")</f>
        <v>0</v>
      </c>
      <c r="H240" s="5" t="str">
        <f>IF(A240&lt;&gt;"",IF($M$12,_xlfn.XLOOKUP(A240,Harcamalar!$D$2:$D$120,Harcamalar!$H$2:$H$120,""),""),"")</f>
        <v/>
      </c>
      <c r="I240" s="5">
        <f t="shared" si="22"/>
        <v>2901704.2074951828</v>
      </c>
    </row>
    <row r="241" spans="1:9" x14ac:dyDescent="0.25">
      <c r="A241" s="3">
        <v>52779</v>
      </c>
      <c r="B241" s="7">
        <f t="shared" si="18"/>
        <v>50</v>
      </c>
      <c r="C241" s="5">
        <f t="shared" si="23"/>
        <v>2901704.2074951828</v>
      </c>
      <c r="D241" s="5">
        <f t="shared" si="19"/>
        <v>81727.106778809481</v>
      </c>
      <c r="E241" s="5">
        <f t="shared" si="20"/>
        <v>24518.132033642843</v>
      </c>
      <c r="F241" s="5">
        <f t="shared" si="21"/>
        <v>14508.521037475914</v>
      </c>
      <c r="G241" s="5">
        <f>IF(A241&lt;&gt;"",IF($M$12,_xlfn.XLOOKUP(A241,Harcamalar!$D$2:$D$100,Harcamalar!$G$2:$G$100,0),0),"")</f>
        <v>0</v>
      </c>
      <c r="H241" s="5" t="str">
        <f>IF(A241&lt;&gt;"",IF($M$12,_xlfn.XLOOKUP(A241,Harcamalar!$D$2:$D$120,Harcamalar!$H$2:$H$120,""),""),"")</f>
        <v/>
      </c>
      <c r="I241" s="5">
        <f t="shared" si="22"/>
        <v>2940730.8605663017</v>
      </c>
    </row>
    <row r="242" spans="1:9" x14ac:dyDescent="0.25">
      <c r="A242" s="3">
        <v>52810</v>
      </c>
      <c r="B242" s="7">
        <f t="shared" si="18"/>
        <v>50</v>
      </c>
      <c r="C242" s="5">
        <f t="shared" si="23"/>
        <v>2940730.8605663017</v>
      </c>
      <c r="D242" s="5">
        <f t="shared" si="19"/>
        <v>81727.106778809481</v>
      </c>
      <c r="E242" s="5">
        <f t="shared" si="20"/>
        <v>24518.132033642843</v>
      </c>
      <c r="F242" s="5">
        <f t="shared" si="21"/>
        <v>14703.654302831508</v>
      </c>
      <c r="G242" s="5">
        <f>IF(A242&lt;&gt;"",IF($M$12,_xlfn.XLOOKUP(A242,Harcamalar!$D$2:$D$100,Harcamalar!$G$2:$G$100,0),0),"")</f>
        <v>0</v>
      </c>
      <c r="H242" s="5" t="str">
        <f>IF(A242&lt;&gt;"",IF($M$12,_xlfn.XLOOKUP(A242,Harcamalar!$D$2:$D$120,Harcamalar!$H$2:$H$120,""),""),"")</f>
        <v/>
      </c>
      <c r="I242" s="5">
        <f t="shared" si="22"/>
        <v>2979952.6469027763</v>
      </c>
    </row>
    <row r="243" spans="1:9" x14ac:dyDescent="0.25">
      <c r="A243" s="3">
        <v>52841</v>
      </c>
      <c r="B243" s="7">
        <f t="shared" si="18"/>
        <v>50</v>
      </c>
      <c r="C243" s="5">
        <f t="shared" si="23"/>
        <v>2979952.6469027763</v>
      </c>
      <c r="D243" s="5">
        <f t="shared" si="19"/>
        <v>81727.106778809481</v>
      </c>
      <c r="E243" s="5">
        <f t="shared" si="20"/>
        <v>24518.132033642843</v>
      </c>
      <c r="F243" s="5">
        <f t="shared" si="21"/>
        <v>14899.763234513883</v>
      </c>
      <c r="G243" s="5">
        <f>IF(A243&lt;&gt;"",IF($M$12,_xlfn.XLOOKUP(A243,Harcamalar!$D$2:$D$100,Harcamalar!$G$2:$G$100,0),0),"")</f>
        <v>0</v>
      </c>
      <c r="H243" s="5" t="str">
        <f>IF(A243&lt;&gt;"",IF($M$12,_xlfn.XLOOKUP(A243,Harcamalar!$D$2:$D$120,Harcamalar!$H$2:$H$120,""),""),"")</f>
        <v/>
      </c>
      <c r="I243" s="5">
        <f t="shared" si="22"/>
        <v>3019370.542170933</v>
      </c>
    </row>
    <row r="244" spans="1:9" x14ac:dyDescent="0.25">
      <c r="A244" s="3">
        <v>52871</v>
      </c>
      <c r="B244" s="7">
        <f t="shared" si="18"/>
        <v>50</v>
      </c>
      <c r="C244" s="5">
        <f t="shared" si="23"/>
        <v>3019370.542170933</v>
      </c>
      <c r="D244" s="5">
        <f t="shared" si="19"/>
        <v>81727.106778809481</v>
      </c>
      <c r="E244" s="5">
        <f t="shared" si="20"/>
        <v>24518.132033642843</v>
      </c>
      <c r="F244" s="5">
        <f t="shared" si="21"/>
        <v>15096.852710854666</v>
      </c>
      <c r="G244" s="5">
        <f>IF(A244&lt;&gt;"",IF($M$12,_xlfn.XLOOKUP(A244,Harcamalar!$D$2:$D$100,Harcamalar!$G$2:$G$100,0),0),"")</f>
        <v>0</v>
      </c>
      <c r="H244" s="5" t="str">
        <f>IF(A244&lt;&gt;"",IF($M$12,_xlfn.XLOOKUP(A244,Harcamalar!$D$2:$D$120,Harcamalar!$H$2:$H$120,""),""),"")</f>
        <v/>
      </c>
      <c r="I244" s="5">
        <f t="shared" si="22"/>
        <v>3058985.5269154306</v>
      </c>
    </row>
    <row r="245" spans="1:9" x14ac:dyDescent="0.25">
      <c r="A245" s="3">
        <v>52902</v>
      </c>
      <c r="B245" s="7">
        <f t="shared" si="18"/>
        <v>50</v>
      </c>
      <c r="C245" s="5">
        <f t="shared" si="23"/>
        <v>3058985.5269154306</v>
      </c>
      <c r="D245" s="5">
        <f t="shared" si="19"/>
        <v>81727.106778809481</v>
      </c>
      <c r="E245" s="5">
        <f t="shared" si="20"/>
        <v>24518.132033642843</v>
      </c>
      <c r="F245" s="5">
        <f t="shared" si="21"/>
        <v>15294.927634577152</v>
      </c>
      <c r="G245" s="5">
        <f>IF(A245&lt;&gt;"",IF($M$12,_xlfn.XLOOKUP(A245,Harcamalar!$D$2:$D$100,Harcamalar!$G$2:$G$100,0),0),"")</f>
        <v>0</v>
      </c>
      <c r="H245" s="5" t="str">
        <f>IF(A245&lt;&gt;"",IF($M$12,_xlfn.XLOOKUP(A245,Harcamalar!$D$2:$D$120,Harcamalar!$H$2:$H$120,""),""),"")</f>
        <v/>
      </c>
      <c r="I245" s="5">
        <f t="shared" si="22"/>
        <v>3098798.5865836507</v>
      </c>
    </row>
    <row r="246" spans="1:9" x14ac:dyDescent="0.25">
      <c r="A246" s="3">
        <v>52932</v>
      </c>
      <c r="B246" s="7">
        <f t="shared" si="18"/>
        <v>50</v>
      </c>
      <c r="C246" s="5">
        <f t="shared" si="23"/>
        <v>3098798.5865836507</v>
      </c>
      <c r="D246" s="5">
        <f t="shared" si="19"/>
        <v>81727.106778809481</v>
      </c>
      <c r="E246" s="5">
        <f t="shared" si="20"/>
        <v>24518.132033642843</v>
      </c>
      <c r="F246" s="5">
        <f t="shared" si="21"/>
        <v>15493.992932918254</v>
      </c>
      <c r="G246" s="5">
        <f>IF(A246&lt;&gt;"",IF($M$12,_xlfn.XLOOKUP(A246,Harcamalar!$D$2:$D$100,Harcamalar!$G$2:$G$100,0),0),"")</f>
        <v>0</v>
      </c>
      <c r="H246" s="5" t="str">
        <f>IF(A246&lt;&gt;"",IF($M$12,_xlfn.XLOOKUP(A246,Harcamalar!$D$2:$D$120,Harcamalar!$H$2:$H$120,""),""),"")</f>
        <v/>
      </c>
      <c r="I246" s="5">
        <f t="shared" si="22"/>
        <v>3138810.711550212</v>
      </c>
    </row>
    <row r="247" spans="1:9" x14ac:dyDescent="0.25">
      <c r="A247" s="3">
        <v>52963</v>
      </c>
      <c r="B247" s="7">
        <f t="shared" si="18"/>
        <v>51</v>
      </c>
      <c r="C247" s="5">
        <f t="shared" si="23"/>
        <v>3138810.711550212</v>
      </c>
      <c r="D247" s="5">
        <f t="shared" si="19"/>
        <v>83361.64891438566</v>
      </c>
      <c r="E247" s="5">
        <f t="shared" si="20"/>
        <v>25008.494674315698</v>
      </c>
      <c r="F247" s="5">
        <f t="shared" si="21"/>
        <v>15694.05355775106</v>
      </c>
      <c r="G247" s="5">
        <f>IF(A247&lt;&gt;"",IF($M$12,_xlfn.XLOOKUP(A247,Harcamalar!$D$2:$D$100,Harcamalar!$G$2:$G$100,0),0),"")</f>
        <v>0</v>
      </c>
      <c r="H247" s="5" t="str">
        <f>IF(A247&lt;&gt;"",IF($M$12,_xlfn.XLOOKUP(A247,Harcamalar!$D$2:$D$120,Harcamalar!$H$2:$H$120,""),""),"")</f>
        <v/>
      </c>
      <c r="I247" s="5">
        <f t="shared" si="22"/>
        <v>3179513.2597822789</v>
      </c>
    </row>
    <row r="248" spans="1:9" x14ac:dyDescent="0.25">
      <c r="A248" s="3">
        <v>52994</v>
      </c>
      <c r="B248" s="7">
        <f t="shared" si="18"/>
        <v>51</v>
      </c>
      <c r="C248" s="5">
        <f t="shared" si="23"/>
        <v>3179513.2597822789</v>
      </c>
      <c r="D248" s="5">
        <f t="shared" si="19"/>
        <v>83361.64891438566</v>
      </c>
      <c r="E248" s="5">
        <f t="shared" si="20"/>
        <v>25008.494674315698</v>
      </c>
      <c r="F248" s="5">
        <f t="shared" si="21"/>
        <v>15897.566298911395</v>
      </c>
      <c r="G248" s="5">
        <f>IF(A248&lt;&gt;"",IF($M$12,_xlfn.XLOOKUP(A248,Harcamalar!$D$2:$D$100,Harcamalar!$G$2:$G$100,0),0),"")</f>
        <v>0</v>
      </c>
      <c r="H248" s="5" t="str">
        <f>IF(A248&lt;&gt;"",IF($M$12,_xlfn.XLOOKUP(A248,Harcamalar!$D$2:$D$120,Harcamalar!$H$2:$H$120,""),""),"")</f>
        <v/>
      </c>
      <c r="I248" s="5">
        <f t="shared" si="22"/>
        <v>3220419.3207555059</v>
      </c>
    </row>
    <row r="249" spans="1:9" x14ac:dyDescent="0.25">
      <c r="A249" s="3">
        <v>53022</v>
      </c>
      <c r="B249" s="7">
        <f t="shared" si="18"/>
        <v>51</v>
      </c>
      <c r="C249" s="5">
        <f t="shared" si="23"/>
        <v>3220419.3207555059</v>
      </c>
      <c r="D249" s="5">
        <f t="shared" si="19"/>
        <v>83361.64891438566</v>
      </c>
      <c r="E249" s="5">
        <f t="shared" si="20"/>
        <v>25008.494674315698</v>
      </c>
      <c r="F249" s="5">
        <f t="shared" si="21"/>
        <v>16102.096603777531</v>
      </c>
      <c r="G249" s="5">
        <f>IF(A249&lt;&gt;"",IF($M$12,_xlfn.XLOOKUP(A249,Harcamalar!$D$2:$D$100,Harcamalar!$G$2:$G$100,0),0),"")</f>
        <v>0</v>
      </c>
      <c r="H249" s="5" t="str">
        <f>IF(A249&lt;&gt;"",IF($M$12,_xlfn.XLOOKUP(A249,Harcamalar!$D$2:$D$120,Harcamalar!$H$2:$H$120,""),""),"")</f>
        <v/>
      </c>
      <c r="I249" s="5">
        <f t="shared" si="22"/>
        <v>3261529.9120335993</v>
      </c>
    </row>
    <row r="250" spans="1:9" x14ac:dyDescent="0.25">
      <c r="A250" s="3">
        <v>53053</v>
      </c>
      <c r="B250" s="7">
        <f t="shared" si="18"/>
        <v>51</v>
      </c>
      <c r="C250" s="5">
        <f t="shared" si="23"/>
        <v>3261529.9120335993</v>
      </c>
      <c r="D250" s="5">
        <f t="shared" si="19"/>
        <v>83361.64891438566</v>
      </c>
      <c r="E250" s="5">
        <f t="shared" si="20"/>
        <v>25008.494674315698</v>
      </c>
      <c r="F250" s="5">
        <f t="shared" si="21"/>
        <v>16307.649560167996</v>
      </c>
      <c r="G250" s="5">
        <f>IF(A250&lt;&gt;"",IF($M$12,_xlfn.XLOOKUP(A250,Harcamalar!$D$2:$D$100,Harcamalar!$G$2:$G$100,0),0),"")</f>
        <v>0</v>
      </c>
      <c r="H250" s="5" t="str">
        <f>IF(A250&lt;&gt;"",IF($M$12,_xlfn.XLOOKUP(A250,Harcamalar!$D$2:$D$120,Harcamalar!$H$2:$H$120,""),""),"")</f>
        <v/>
      </c>
      <c r="I250" s="5">
        <f t="shared" si="22"/>
        <v>3302846.0562680829</v>
      </c>
    </row>
    <row r="251" spans="1:9" x14ac:dyDescent="0.25">
      <c r="A251" s="3">
        <v>53083</v>
      </c>
      <c r="B251" s="7">
        <f t="shared" si="18"/>
        <v>51</v>
      </c>
      <c r="C251" s="5">
        <f t="shared" si="23"/>
        <v>3302846.0562680829</v>
      </c>
      <c r="D251" s="5">
        <f t="shared" si="19"/>
        <v>83361.64891438566</v>
      </c>
      <c r="E251" s="5">
        <f t="shared" si="20"/>
        <v>25008.494674315698</v>
      </c>
      <c r="F251" s="5">
        <f t="shared" si="21"/>
        <v>16514.230281340417</v>
      </c>
      <c r="G251" s="5">
        <f>IF(A251&lt;&gt;"",IF($M$12,_xlfn.XLOOKUP(A251,Harcamalar!$D$2:$D$100,Harcamalar!$G$2:$G$100,0),0),"")</f>
        <v>0</v>
      </c>
      <c r="H251" s="5" t="str">
        <f>IF(A251&lt;&gt;"",IF($M$12,_xlfn.XLOOKUP(A251,Harcamalar!$D$2:$D$120,Harcamalar!$H$2:$H$120,""),""),"")</f>
        <v/>
      </c>
      <c r="I251" s="5">
        <f t="shared" si="22"/>
        <v>3344368.781223739</v>
      </c>
    </row>
    <row r="252" spans="1:9" x14ac:dyDescent="0.25">
      <c r="A252" s="3">
        <v>53114</v>
      </c>
      <c r="B252" s="7">
        <f t="shared" si="18"/>
        <v>51</v>
      </c>
      <c r="C252" s="5">
        <f t="shared" si="23"/>
        <v>3344368.781223739</v>
      </c>
      <c r="D252" s="5">
        <f t="shared" si="19"/>
        <v>83361.64891438566</v>
      </c>
      <c r="E252" s="5">
        <f t="shared" si="20"/>
        <v>25008.494674315698</v>
      </c>
      <c r="F252" s="5">
        <f t="shared" si="21"/>
        <v>16721.843906118695</v>
      </c>
      <c r="G252" s="5">
        <f>IF(A252&lt;&gt;"",IF($M$12,_xlfn.XLOOKUP(A252,Harcamalar!$D$2:$D$100,Harcamalar!$G$2:$G$100,0),0),"")</f>
        <v>0</v>
      </c>
      <c r="H252" s="5" t="str">
        <f>IF(A252&lt;&gt;"",IF($M$12,_xlfn.XLOOKUP(A252,Harcamalar!$D$2:$D$120,Harcamalar!$H$2:$H$120,""),""),"")</f>
        <v/>
      </c>
      <c r="I252" s="5">
        <f t="shared" si="22"/>
        <v>3386099.1198041732</v>
      </c>
    </row>
    <row r="253" spans="1:9" x14ac:dyDescent="0.25">
      <c r="A253" s="3">
        <v>53144</v>
      </c>
      <c r="B253" s="7">
        <f t="shared" si="18"/>
        <v>51</v>
      </c>
      <c r="C253" s="5">
        <f t="shared" si="23"/>
        <v>3386099.1198041732</v>
      </c>
      <c r="D253" s="5">
        <f t="shared" si="19"/>
        <v>83361.64891438566</v>
      </c>
      <c r="E253" s="5">
        <f t="shared" si="20"/>
        <v>25008.494674315698</v>
      </c>
      <c r="F253" s="5">
        <f t="shared" si="21"/>
        <v>16930.495599020865</v>
      </c>
      <c r="G253" s="5">
        <f>IF(A253&lt;&gt;"",IF($M$12,_xlfn.XLOOKUP(A253,Harcamalar!$D$2:$D$100,Harcamalar!$G$2:$G$100,0),0),"")</f>
        <v>0</v>
      </c>
      <c r="H253" s="5" t="str">
        <f>IF(A253&lt;&gt;"",IF($M$12,_xlfn.XLOOKUP(A253,Harcamalar!$D$2:$D$120,Harcamalar!$H$2:$H$120,""),""),"")</f>
        <v/>
      </c>
      <c r="I253" s="5">
        <f t="shared" si="22"/>
        <v>3428038.1100775097</v>
      </c>
    </row>
    <row r="254" spans="1:9" x14ac:dyDescent="0.25">
      <c r="A254" s="3">
        <v>53175</v>
      </c>
      <c r="B254" s="7">
        <f t="shared" si="18"/>
        <v>51</v>
      </c>
      <c r="C254" s="5">
        <f t="shared" si="23"/>
        <v>3428038.1100775097</v>
      </c>
      <c r="D254" s="5">
        <f t="shared" si="19"/>
        <v>83361.64891438566</v>
      </c>
      <c r="E254" s="5">
        <f t="shared" si="20"/>
        <v>25008.494674315698</v>
      </c>
      <c r="F254" s="5">
        <f t="shared" si="21"/>
        <v>17140.19055038755</v>
      </c>
      <c r="G254" s="5">
        <f>IF(A254&lt;&gt;"",IF($M$12,_xlfn.XLOOKUP(A254,Harcamalar!$D$2:$D$100,Harcamalar!$G$2:$G$100,0),0),"")</f>
        <v>40000</v>
      </c>
      <c r="H254" s="5" t="str">
        <f>IF(A254&lt;&gt;"",IF($M$12,_xlfn.XLOOKUP(A254,Harcamalar!$D$2:$D$120,Harcamalar!$H$2:$H$120,""),""),"")</f>
        <v>Tatil</v>
      </c>
      <c r="I254" s="5">
        <f t="shared" si="22"/>
        <v>3430186.7953022127</v>
      </c>
    </row>
    <row r="255" spans="1:9" x14ac:dyDescent="0.25">
      <c r="A255" s="3">
        <v>53206</v>
      </c>
      <c r="B255" s="7">
        <f t="shared" si="18"/>
        <v>51</v>
      </c>
      <c r="C255" s="5">
        <f t="shared" si="23"/>
        <v>3430186.7953022127</v>
      </c>
      <c r="D255" s="5">
        <f t="shared" si="19"/>
        <v>83361.64891438566</v>
      </c>
      <c r="E255" s="5">
        <f t="shared" si="20"/>
        <v>25008.494674315698</v>
      </c>
      <c r="F255" s="5">
        <f t="shared" si="21"/>
        <v>17150.933976511064</v>
      </c>
      <c r="G255" s="5">
        <f>IF(A255&lt;&gt;"",IF($M$12,_xlfn.XLOOKUP(A255,Harcamalar!$D$2:$D$100,Harcamalar!$G$2:$G$100,0),0),"")</f>
        <v>0</v>
      </c>
      <c r="H255" s="5" t="str">
        <f>IF(A255&lt;&gt;"",IF($M$12,_xlfn.XLOOKUP(A255,Harcamalar!$D$2:$D$120,Harcamalar!$H$2:$H$120,""),""),"")</f>
        <v/>
      </c>
      <c r="I255" s="5">
        <f t="shared" si="22"/>
        <v>3472346.2239530394</v>
      </c>
    </row>
    <row r="256" spans="1:9" x14ac:dyDescent="0.25">
      <c r="A256" s="3">
        <v>53236</v>
      </c>
      <c r="B256" s="7">
        <f t="shared" si="18"/>
        <v>51</v>
      </c>
      <c r="C256" s="5">
        <f t="shared" si="23"/>
        <v>3472346.2239530394</v>
      </c>
      <c r="D256" s="5">
        <f t="shared" si="19"/>
        <v>83361.64891438566</v>
      </c>
      <c r="E256" s="5">
        <f t="shared" si="20"/>
        <v>25008.494674315698</v>
      </c>
      <c r="F256" s="5">
        <f t="shared" si="21"/>
        <v>17361.731119765198</v>
      </c>
      <c r="G256" s="5">
        <f>IF(A256&lt;&gt;"",IF($M$12,_xlfn.XLOOKUP(A256,Harcamalar!$D$2:$D$100,Harcamalar!$G$2:$G$100,0),0),"")</f>
        <v>0</v>
      </c>
      <c r="H256" s="5" t="str">
        <f>IF(A256&lt;&gt;"",IF($M$12,_xlfn.XLOOKUP(A256,Harcamalar!$D$2:$D$120,Harcamalar!$H$2:$H$120,""),""),"")</f>
        <v/>
      </c>
      <c r="I256" s="5">
        <f t="shared" si="22"/>
        <v>3514716.44974712</v>
      </c>
    </row>
    <row r="257" spans="1:9" x14ac:dyDescent="0.25">
      <c r="A257" s="3">
        <v>53267</v>
      </c>
      <c r="B257" s="7">
        <f t="shared" si="18"/>
        <v>51</v>
      </c>
      <c r="C257" s="5">
        <f t="shared" si="23"/>
        <v>3514716.44974712</v>
      </c>
      <c r="D257" s="5">
        <f t="shared" si="19"/>
        <v>83361.64891438566</v>
      </c>
      <c r="E257" s="5">
        <f t="shared" si="20"/>
        <v>25008.494674315698</v>
      </c>
      <c r="F257" s="5">
        <f t="shared" si="21"/>
        <v>17573.582248735602</v>
      </c>
      <c r="G257" s="5">
        <f>IF(A257&lt;&gt;"",IF($M$12,_xlfn.XLOOKUP(A257,Harcamalar!$D$2:$D$100,Harcamalar!$G$2:$G$100,0),0),"")</f>
        <v>0</v>
      </c>
      <c r="H257" s="5" t="str">
        <f>IF(A257&lt;&gt;"",IF($M$12,_xlfn.XLOOKUP(A257,Harcamalar!$D$2:$D$120,Harcamalar!$H$2:$H$120,""),""),"")</f>
        <v/>
      </c>
      <c r="I257" s="5">
        <f t="shared" si="22"/>
        <v>3557298.5266701714</v>
      </c>
    </row>
    <row r="258" spans="1:9" x14ac:dyDescent="0.25">
      <c r="A258" s="3">
        <v>53297</v>
      </c>
      <c r="B258" s="7">
        <f t="shared" ref="B258:B321" si="24">IF(A258&lt;&gt;"",yas+YEAR(A258)-YEAR(hesapbaslangictarihi),"")</f>
        <v>51</v>
      </c>
      <c r="C258" s="5">
        <f t="shared" si="23"/>
        <v>3557298.5266701714</v>
      </c>
      <c r="D258" s="5">
        <f t="shared" ref="D258:D321" si="25">IF($A258&lt;&gt;"",maas*(1+maasartisorani)^(YEAR(A258)-YEAR(hesapbaslangictarihi)),"")</f>
        <v>83361.64891438566</v>
      </c>
      <c r="E258" s="5">
        <f t="shared" ref="E258:E321" si="26">IF($A258&lt;&gt;"",D258*tasarruforani,"")</f>
        <v>25008.494674315698</v>
      </c>
      <c r="F258" s="5">
        <f t="shared" ref="F258:F321" si="27">IF($A258&lt;&gt;"",C258*reelkazancorani,"")</f>
        <v>17786.492633350859</v>
      </c>
      <c r="G258" s="5">
        <f>IF(A258&lt;&gt;"",IF($M$12,_xlfn.XLOOKUP(A258,Harcamalar!$D$2:$D$100,Harcamalar!$G$2:$G$100,0),0),"")</f>
        <v>0</v>
      </c>
      <c r="H258" s="5" t="str">
        <f>IF(A258&lt;&gt;"",IF($M$12,_xlfn.XLOOKUP(A258,Harcamalar!$D$2:$D$120,Harcamalar!$H$2:$H$120,""),""),"")</f>
        <v/>
      </c>
      <c r="I258" s="5">
        <f t="shared" si="22"/>
        <v>3600093.5139778377</v>
      </c>
    </row>
    <row r="259" spans="1:9" x14ac:dyDescent="0.25">
      <c r="A259" s="3">
        <v>53328</v>
      </c>
      <c r="B259" s="7">
        <f t="shared" si="24"/>
        <v>52</v>
      </c>
      <c r="C259" s="5">
        <f t="shared" si="23"/>
        <v>3600093.5139778377</v>
      </c>
      <c r="D259" s="5">
        <f t="shared" si="25"/>
        <v>85028.88189267338</v>
      </c>
      <c r="E259" s="5">
        <f t="shared" si="26"/>
        <v>25508.664567802014</v>
      </c>
      <c r="F259" s="5">
        <f t="shared" si="27"/>
        <v>18000.467569889188</v>
      </c>
      <c r="G259" s="5">
        <f>IF(A259&lt;&gt;"",IF($M$12,_xlfn.XLOOKUP(A259,Harcamalar!$D$2:$D$100,Harcamalar!$G$2:$G$100,0),0),"")</f>
        <v>0</v>
      </c>
      <c r="H259" s="5" t="str">
        <f>IF(A259&lt;&gt;"",IF($M$12,_xlfn.XLOOKUP(A259,Harcamalar!$D$2:$D$120,Harcamalar!$H$2:$H$120,""),""),"")</f>
        <v/>
      </c>
      <c r="I259" s="5">
        <f t="shared" ref="I259:I322" si="28">IF($A259&lt;&gt;"",C259+F259+E259-G259,"")</f>
        <v>3643602.6461155289</v>
      </c>
    </row>
    <row r="260" spans="1:9" x14ac:dyDescent="0.25">
      <c r="A260" s="3">
        <v>53359</v>
      </c>
      <c r="B260" s="7">
        <f t="shared" si="24"/>
        <v>52</v>
      </c>
      <c r="C260" s="5">
        <f t="shared" ref="C260:C323" si="29">IF($A260&lt;&gt;"",I259,"")</f>
        <v>3643602.6461155289</v>
      </c>
      <c r="D260" s="5">
        <f t="shared" si="25"/>
        <v>85028.88189267338</v>
      </c>
      <c r="E260" s="5">
        <f t="shared" si="26"/>
        <v>25508.664567802014</v>
      </c>
      <c r="F260" s="5">
        <f t="shared" si="27"/>
        <v>18218.013230577646</v>
      </c>
      <c r="G260" s="5">
        <f>IF(A260&lt;&gt;"",IF($M$12,_xlfn.XLOOKUP(A260,Harcamalar!$D$2:$D$100,Harcamalar!$G$2:$G$100,0),0),"")</f>
        <v>0</v>
      </c>
      <c r="H260" s="5" t="str">
        <f>IF(A260&lt;&gt;"",IF($M$12,_xlfn.XLOOKUP(A260,Harcamalar!$D$2:$D$120,Harcamalar!$H$2:$H$120,""),""),"")</f>
        <v/>
      </c>
      <c r="I260" s="5">
        <f t="shared" si="28"/>
        <v>3687329.3239139086</v>
      </c>
    </row>
    <row r="261" spans="1:9" x14ac:dyDescent="0.25">
      <c r="A261" s="3">
        <v>53387</v>
      </c>
      <c r="B261" s="7">
        <f t="shared" si="24"/>
        <v>52</v>
      </c>
      <c r="C261" s="5">
        <f t="shared" si="29"/>
        <v>3687329.3239139086</v>
      </c>
      <c r="D261" s="5">
        <f t="shared" si="25"/>
        <v>85028.88189267338</v>
      </c>
      <c r="E261" s="5">
        <f t="shared" si="26"/>
        <v>25508.664567802014</v>
      </c>
      <c r="F261" s="5">
        <f t="shared" si="27"/>
        <v>18436.646619569543</v>
      </c>
      <c r="G261" s="5">
        <f>IF(A261&lt;&gt;"",IF($M$12,_xlfn.XLOOKUP(A261,Harcamalar!$D$2:$D$100,Harcamalar!$G$2:$G$100,0),0),"")</f>
        <v>0</v>
      </c>
      <c r="H261" s="5" t="str">
        <f>IF(A261&lt;&gt;"",IF($M$12,_xlfn.XLOOKUP(A261,Harcamalar!$D$2:$D$120,Harcamalar!$H$2:$H$120,""),""),"")</f>
        <v/>
      </c>
      <c r="I261" s="5">
        <f t="shared" si="28"/>
        <v>3731274.6351012802</v>
      </c>
    </row>
    <row r="262" spans="1:9" x14ac:dyDescent="0.25">
      <c r="A262" s="3">
        <v>53418</v>
      </c>
      <c r="B262" s="7">
        <f t="shared" si="24"/>
        <v>52</v>
      </c>
      <c r="C262" s="5">
        <f t="shared" si="29"/>
        <v>3731274.6351012802</v>
      </c>
      <c r="D262" s="5">
        <f t="shared" si="25"/>
        <v>85028.88189267338</v>
      </c>
      <c r="E262" s="5">
        <f t="shared" si="26"/>
        <v>25508.664567802014</v>
      </c>
      <c r="F262" s="5">
        <f t="shared" si="27"/>
        <v>18656.3731755064</v>
      </c>
      <c r="G262" s="5">
        <f>IF(A262&lt;&gt;"",IF($M$12,_xlfn.XLOOKUP(A262,Harcamalar!$D$2:$D$100,Harcamalar!$G$2:$G$100,0),0),"")</f>
        <v>0</v>
      </c>
      <c r="H262" s="5" t="str">
        <f>IF(A262&lt;&gt;"",IF($M$12,_xlfn.XLOOKUP(A262,Harcamalar!$D$2:$D$120,Harcamalar!$H$2:$H$120,""),""),"")</f>
        <v/>
      </c>
      <c r="I262" s="5">
        <f t="shared" si="28"/>
        <v>3775439.6728445888</v>
      </c>
    </row>
    <row r="263" spans="1:9" x14ac:dyDescent="0.25">
      <c r="A263" s="3">
        <v>53448</v>
      </c>
      <c r="B263" s="7">
        <f t="shared" si="24"/>
        <v>52</v>
      </c>
      <c r="C263" s="5">
        <f t="shared" si="29"/>
        <v>3775439.6728445888</v>
      </c>
      <c r="D263" s="5">
        <f t="shared" si="25"/>
        <v>85028.88189267338</v>
      </c>
      <c r="E263" s="5">
        <f t="shared" si="26"/>
        <v>25508.664567802014</v>
      </c>
      <c r="F263" s="5">
        <f t="shared" si="27"/>
        <v>18877.198364222942</v>
      </c>
      <c r="G263" s="5">
        <f>IF(A263&lt;&gt;"",IF($M$12,_xlfn.XLOOKUP(A263,Harcamalar!$D$2:$D$100,Harcamalar!$G$2:$G$100,0),0),"")</f>
        <v>0</v>
      </c>
      <c r="H263" s="5" t="str">
        <f>IF(A263&lt;&gt;"",IF($M$12,_xlfn.XLOOKUP(A263,Harcamalar!$D$2:$D$120,Harcamalar!$H$2:$H$120,""),""),"")</f>
        <v/>
      </c>
      <c r="I263" s="5">
        <f t="shared" si="28"/>
        <v>3819825.5357766137</v>
      </c>
    </row>
    <row r="264" spans="1:9" x14ac:dyDescent="0.25">
      <c r="A264" s="3">
        <v>53479</v>
      </c>
      <c r="B264" s="7">
        <f t="shared" si="24"/>
        <v>52</v>
      </c>
      <c r="C264" s="5">
        <f t="shared" si="29"/>
        <v>3819825.5357766137</v>
      </c>
      <c r="D264" s="5">
        <f t="shared" si="25"/>
        <v>85028.88189267338</v>
      </c>
      <c r="E264" s="5">
        <f t="shared" si="26"/>
        <v>25508.664567802014</v>
      </c>
      <c r="F264" s="5">
        <f t="shared" si="27"/>
        <v>19099.127678883069</v>
      </c>
      <c r="G264" s="5">
        <f>IF(A264&lt;&gt;"",IF($M$12,_xlfn.XLOOKUP(A264,Harcamalar!$D$2:$D$100,Harcamalar!$G$2:$G$100,0),0),"")</f>
        <v>0</v>
      </c>
      <c r="H264" s="5" t="str">
        <f>IF(A264&lt;&gt;"",IF($M$12,_xlfn.XLOOKUP(A264,Harcamalar!$D$2:$D$120,Harcamalar!$H$2:$H$120,""),""),"")</f>
        <v/>
      </c>
      <c r="I264" s="5">
        <f t="shared" si="28"/>
        <v>3864433.3280232991</v>
      </c>
    </row>
    <row r="265" spans="1:9" x14ac:dyDescent="0.25">
      <c r="A265" s="3">
        <v>53509</v>
      </c>
      <c r="B265" s="7">
        <f t="shared" si="24"/>
        <v>52</v>
      </c>
      <c r="C265" s="5">
        <f t="shared" si="29"/>
        <v>3864433.3280232991</v>
      </c>
      <c r="D265" s="5">
        <f t="shared" si="25"/>
        <v>85028.88189267338</v>
      </c>
      <c r="E265" s="5">
        <f t="shared" si="26"/>
        <v>25508.664567802014</v>
      </c>
      <c r="F265" s="5">
        <f t="shared" si="27"/>
        <v>19322.166640116495</v>
      </c>
      <c r="G265" s="5">
        <f>IF(A265&lt;&gt;"",IF($M$12,_xlfn.XLOOKUP(A265,Harcamalar!$D$2:$D$100,Harcamalar!$G$2:$G$100,0),0),"")</f>
        <v>0</v>
      </c>
      <c r="H265" s="5" t="str">
        <f>IF(A265&lt;&gt;"",IF($M$12,_xlfn.XLOOKUP(A265,Harcamalar!$D$2:$D$120,Harcamalar!$H$2:$H$120,""),""),"")</f>
        <v/>
      </c>
      <c r="I265" s="5">
        <f t="shared" si="28"/>
        <v>3909264.1592312176</v>
      </c>
    </row>
    <row r="266" spans="1:9" x14ac:dyDescent="0.25">
      <c r="A266" s="3">
        <v>53540</v>
      </c>
      <c r="B266" s="7">
        <f t="shared" si="24"/>
        <v>52</v>
      </c>
      <c r="C266" s="5">
        <f t="shared" si="29"/>
        <v>3909264.1592312176</v>
      </c>
      <c r="D266" s="5">
        <f t="shared" si="25"/>
        <v>85028.88189267338</v>
      </c>
      <c r="E266" s="5">
        <f t="shared" si="26"/>
        <v>25508.664567802014</v>
      </c>
      <c r="F266" s="5">
        <f t="shared" si="27"/>
        <v>19546.320796156087</v>
      </c>
      <c r="G266" s="5">
        <f>IF(A266&lt;&gt;"",IF($M$12,_xlfn.XLOOKUP(A266,Harcamalar!$D$2:$D$100,Harcamalar!$G$2:$G$100,0),0),"")</f>
        <v>0</v>
      </c>
      <c r="H266" s="5" t="str">
        <f>IF(A266&lt;&gt;"",IF($M$12,_xlfn.XLOOKUP(A266,Harcamalar!$D$2:$D$120,Harcamalar!$H$2:$H$120,""),""),"")</f>
        <v/>
      </c>
      <c r="I266" s="5">
        <f t="shared" si="28"/>
        <v>3954319.144595176</v>
      </c>
    </row>
    <row r="267" spans="1:9" x14ac:dyDescent="0.25">
      <c r="A267" s="3">
        <v>53571</v>
      </c>
      <c r="B267" s="7">
        <f t="shared" si="24"/>
        <v>52</v>
      </c>
      <c r="C267" s="5">
        <f t="shared" si="29"/>
        <v>3954319.144595176</v>
      </c>
      <c r="D267" s="5">
        <f t="shared" si="25"/>
        <v>85028.88189267338</v>
      </c>
      <c r="E267" s="5">
        <f t="shared" si="26"/>
        <v>25508.664567802014</v>
      </c>
      <c r="F267" s="5">
        <f t="shared" si="27"/>
        <v>19771.595722975879</v>
      </c>
      <c r="G267" s="5">
        <f>IF(A267&lt;&gt;"",IF($M$12,_xlfn.XLOOKUP(A267,Harcamalar!$D$2:$D$100,Harcamalar!$G$2:$G$100,0),0),"")</f>
        <v>0</v>
      </c>
      <c r="H267" s="5" t="str">
        <f>IF(A267&lt;&gt;"",IF($M$12,_xlfn.XLOOKUP(A267,Harcamalar!$D$2:$D$120,Harcamalar!$H$2:$H$120,""),""),"")</f>
        <v/>
      </c>
      <c r="I267" s="5">
        <f t="shared" si="28"/>
        <v>3999599.4048859538</v>
      </c>
    </row>
    <row r="268" spans="1:9" x14ac:dyDescent="0.25">
      <c r="A268" s="3">
        <v>53601</v>
      </c>
      <c r="B268" s="7">
        <f t="shared" si="24"/>
        <v>52</v>
      </c>
      <c r="C268" s="5">
        <f t="shared" si="29"/>
        <v>3999599.4048859538</v>
      </c>
      <c r="D268" s="5">
        <f t="shared" si="25"/>
        <v>85028.88189267338</v>
      </c>
      <c r="E268" s="5">
        <f t="shared" si="26"/>
        <v>25508.664567802014</v>
      </c>
      <c r="F268" s="5">
        <f t="shared" si="27"/>
        <v>19997.997024429769</v>
      </c>
      <c r="G268" s="5">
        <f>IF(A268&lt;&gt;"",IF($M$12,_xlfn.XLOOKUP(A268,Harcamalar!$D$2:$D$100,Harcamalar!$G$2:$G$100,0),0),"")</f>
        <v>1000000</v>
      </c>
      <c r="H268" s="5" t="str">
        <f>IF(A268&lt;&gt;"",IF($M$12,_xlfn.XLOOKUP(A268,Harcamalar!$D$2:$D$120,Harcamalar!$H$2:$H$120,""),""),"")</f>
        <v>2+1 şehir dışı</v>
      </c>
      <c r="I268" s="5">
        <f t="shared" si="28"/>
        <v>3045106.0664781858</v>
      </c>
    </row>
    <row r="269" spans="1:9" x14ac:dyDescent="0.25">
      <c r="A269" s="3">
        <v>53632</v>
      </c>
      <c r="B269" s="7">
        <f t="shared" si="24"/>
        <v>52</v>
      </c>
      <c r="C269" s="5">
        <f t="shared" si="29"/>
        <v>3045106.0664781858</v>
      </c>
      <c r="D269" s="5">
        <f t="shared" si="25"/>
        <v>85028.88189267338</v>
      </c>
      <c r="E269" s="5">
        <f t="shared" si="26"/>
        <v>25508.664567802014</v>
      </c>
      <c r="F269" s="5">
        <f t="shared" si="27"/>
        <v>15225.53033239093</v>
      </c>
      <c r="G269" s="5">
        <f>IF(A269&lt;&gt;"",IF($M$12,_xlfn.XLOOKUP(A269,Harcamalar!$D$2:$D$100,Harcamalar!$G$2:$G$100,0),0),"")</f>
        <v>0</v>
      </c>
      <c r="H269" s="5" t="str">
        <f>IF(A269&lt;&gt;"",IF($M$12,_xlfn.XLOOKUP(A269,Harcamalar!$D$2:$D$120,Harcamalar!$H$2:$H$120,""),""),"")</f>
        <v/>
      </c>
      <c r="I269" s="5">
        <f t="shared" si="28"/>
        <v>3085840.2613783791</v>
      </c>
    </row>
    <row r="270" spans="1:9" x14ac:dyDescent="0.25">
      <c r="A270" s="3">
        <v>53662</v>
      </c>
      <c r="B270" s="7">
        <f t="shared" si="24"/>
        <v>52</v>
      </c>
      <c r="C270" s="5">
        <f t="shared" si="29"/>
        <v>3085840.2613783791</v>
      </c>
      <c r="D270" s="5">
        <f t="shared" si="25"/>
        <v>85028.88189267338</v>
      </c>
      <c r="E270" s="5">
        <f t="shared" si="26"/>
        <v>25508.664567802014</v>
      </c>
      <c r="F270" s="5">
        <f t="shared" si="27"/>
        <v>15429.201306891895</v>
      </c>
      <c r="G270" s="5">
        <f>IF(A270&lt;&gt;"",IF($M$12,_xlfn.XLOOKUP(A270,Harcamalar!$D$2:$D$100,Harcamalar!$G$2:$G$100,0),0),"")</f>
        <v>0</v>
      </c>
      <c r="H270" s="5" t="str">
        <f>IF(A270&lt;&gt;"",IF($M$12,_xlfn.XLOOKUP(A270,Harcamalar!$D$2:$D$120,Harcamalar!$H$2:$H$120,""),""),"")</f>
        <v/>
      </c>
      <c r="I270" s="5">
        <f t="shared" si="28"/>
        <v>3126778.1272530733</v>
      </c>
    </row>
    <row r="271" spans="1:9" x14ac:dyDescent="0.25">
      <c r="A271" s="3">
        <v>53693</v>
      </c>
      <c r="B271" s="7">
        <f t="shared" si="24"/>
        <v>53</v>
      </c>
      <c r="C271" s="5">
        <f t="shared" si="29"/>
        <v>3126778.1272530733</v>
      </c>
      <c r="D271" s="5">
        <f t="shared" si="25"/>
        <v>86729.45953052683</v>
      </c>
      <c r="E271" s="5">
        <f t="shared" si="26"/>
        <v>26018.837859158048</v>
      </c>
      <c r="F271" s="5">
        <f t="shared" si="27"/>
        <v>15633.890636265367</v>
      </c>
      <c r="G271" s="5">
        <f>IF(A271&lt;&gt;"",IF($M$12,_xlfn.XLOOKUP(A271,Harcamalar!$D$2:$D$100,Harcamalar!$G$2:$G$100,0),0),"")</f>
        <v>0</v>
      </c>
      <c r="H271" s="5" t="str">
        <f>IF(A271&lt;&gt;"",IF($M$12,_xlfn.XLOOKUP(A271,Harcamalar!$D$2:$D$120,Harcamalar!$H$2:$H$120,""),""),"")</f>
        <v/>
      </c>
      <c r="I271" s="5">
        <f t="shared" si="28"/>
        <v>3168430.8557484965</v>
      </c>
    </row>
    <row r="272" spans="1:9" x14ac:dyDescent="0.25">
      <c r="A272" s="3">
        <v>53724</v>
      </c>
      <c r="B272" s="7">
        <f t="shared" si="24"/>
        <v>53</v>
      </c>
      <c r="C272" s="5">
        <f t="shared" si="29"/>
        <v>3168430.8557484965</v>
      </c>
      <c r="D272" s="5">
        <f t="shared" si="25"/>
        <v>86729.45953052683</v>
      </c>
      <c r="E272" s="5">
        <f t="shared" si="26"/>
        <v>26018.837859158048</v>
      </c>
      <c r="F272" s="5">
        <f t="shared" si="27"/>
        <v>15842.154278742482</v>
      </c>
      <c r="G272" s="5">
        <f>IF(A272&lt;&gt;"",IF($M$12,_xlfn.XLOOKUP(A272,Harcamalar!$D$2:$D$100,Harcamalar!$G$2:$G$100,0),0),"")</f>
        <v>0</v>
      </c>
      <c r="H272" s="5" t="str">
        <f>IF(A272&lt;&gt;"",IF($M$12,_xlfn.XLOOKUP(A272,Harcamalar!$D$2:$D$120,Harcamalar!$H$2:$H$120,""),""),"")</f>
        <v/>
      </c>
      <c r="I272" s="5">
        <f t="shared" si="28"/>
        <v>3210291.847886397</v>
      </c>
    </row>
    <row r="273" spans="1:9" x14ac:dyDescent="0.25">
      <c r="A273" s="3">
        <v>53752</v>
      </c>
      <c r="B273" s="7">
        <f t="shared" si="24"/>
        <v>53</v>
      </c>
      <c r="C273" s="5">
        <f t="shared" si="29"/>
        <v>3210291.847886397</v>
      </c>
      <c r="D273" s="5">
        <f t="shared" si="25"/>
        <v>86729.45953052683</v>
      </c>
      <c r="E273" s="5">
        <f t="shared" si="26"/>
        <v>26018.837859158048</v>
      </c>
      <c r="F273" s="5">
        <f t="shared" si="27"/>
        <v>16051.459239431986</v>
      </c>
      <c r="G273" s="5">
        <f>IF(A273&lt;&gt;"",IF($M$12,_xlfn.XLOOKUP(A273,Harcamalar!$D$2:$D$100,Harcamalar!$G$2:$G$100,0),0),"")</f>
        <v>0</v>
      </c>
      <c r="H273" s="5" t="str">
        <f>IF(A273&lt;&gt;"",IF($M$12,_xlfn.XLOOKUP(A273,Harcamalar!$D$2:$D$120,Harcamalar!$H$2:$H$120,""),""),"")</f>
        <v/>
      </c>
      <c r="I273" s="5">
        <f t="shared" si="28"/>
        <v>3252362.1449849871</v>
      </c>
    </row>
    <row r="274" spans="1:9" x14ac:dyDescent="0.25">
      <c r="A274" s="3">
        <v>53783</v>
      </c>
      <c r="B274" s="7">
        <f t="shared" si="24"/>
        <v>53</v>
      </c>
      <c r="C274" s="5">
        <f t="shared" si="29"/>
        <v>3252362.1449849871</v>
      </c>
      <c r="D274" s="5">
        <f t="shared" si="25"/>
        <v>86729.45953052683</v>
      </c>
      <c r="E274" s="5">
        <f t="shared" si="26"/>
        <v>26018.837859158048</v>
      </c>
      <c r="F274" s="5">
        <f t="shared" si="27"/>
        <v>16261.810724924935</v>
      </c>
      <c r="G274" s="5">
        <f>IF(A274&lt;&gt;"",IF($M$12,_xlfn.XLOOKUP(A274,Harcamalar!$D$2:$D$100,Harcamalar!$G$2:$G$100,0),0),"")</f>
        <v>0</v>
      </c>
      <c r="H274" s="5" t="str">
        <f>IF(A274&lt;&gt;"",IF($M$12,_xlfn.XLOOKUP(A274,Harcamalar!$D$2:$D$120,Harcamalar!$H$2:$H$120,""),""),"")</f>
        <v/>
      </c>
      <c r="I274" s="5">
        <f t="shared" si="28"/>
        <v>3294642.7935690698</v>
      </c>
    </row>
    <row r="275" spans="1:9" x14ac:dyDescent="0.25">
      <c r="A275" s="3">
        <v>53813</v>
      </c>
      <c r="B275" s="7">
        <f t="shared" si="24"/>
        <v>53</v>
      </c>
      <c r="C275" s="5">
        <f t="shared" si="29"/>
        <v>3294642.7935690698</v>
      </c>
      <c r="D275" s="5">
        <f t="shared" si="25"/>
        <v>86729.45953052683</v>
      </c>
      <c r="E275" s="5">
        <f t="shared" si="26"/>
        <v>26018.837859158048</v>
      </c>
      <c r="F275" s="5">
        <f t="shared" si="27"/>
        <v>16473.21396784535</v>
      </c>
      <c r="G275" s="5">
        <f>IF(A275&lt;&gt;"",IF($M$12,_xlfn.XLOOKUP(A275,Harcamalar!$D$2:$D$100,Harcamalar!$G$2:$G$100,0),0),"")</f>
        <v>0</v>
      </c>
      <c r="H275" s="5" t="str">
        <f>IF(A275&lt;&gt;"",IF($M$12,_xlfn.XLOOKUP(A275,Harcamalar!$D$2:$D$120,Harcamalar!$H$2:$H$120,""),""),"")</f>
        <v/>
      </c>
      <c r="I275" s="5">
        <f t="shared" si="28"/>
        <v>3337134.8453960731</v>
      </c>
    </row>
    <row r="276" spans="1:9" x14ac:dyDescent="0.25">
      <c r="A276" s="3">
        <v>53844</v>
      </c>
      <c r="B276" s="7">
        <f t="shared" si="24"/>
        <v>53</v>
      </c>
      <c r="C276" s="5">
        <f t="shared" si="29"/>
        <v>3337134.8453960731</v>
      </c>
      <c r="D276" s="5">
        <f t="shared" si="25"/>
        <v>86729.45953052683</v>
      </c>
      <c r="E276" s="5">
        <f t="shared" si="26"/>
        <v>26018.837859158048</v>
      </c>
      <c r="F276" s="5">
        <f t="shared" si="27"/>
        <v>16685.674226980365</v>
      </c>
      <c r="G276" s="5">
        <f>IF(A276&lt;&gt;"",IF($M$12,_xlfn.XLOOKUP(A276,Harcamalar!$D$2:$D$100,Harcamalar!$G$2:$G$100,0),0),"")</f>
        <v>0</v>
      </c>
      <c r="H276" s="5" t="str">
        <f>IF(A276&lt;&gt;"",IF($M$12,_xlfn.XLOOKUP(A276,Harcamalar!$D$2:$D$120,Harcamalar!$H$2:$H$120,""),""),"")</f>
        <v/>
      </c>
      <c r="I276" s="5">
        <f t="shared" si="28"/>
        <v>3379839.3574822112</v>
      </c>
    </row>
    <row r="277" spans="1:9" x14ac:dyDescent="0.25">
      <c r="A277" s="3">
        <v>53874</v>
      </c>
      <c r="B277" s="7">
        <f t="shared" si="24"/>
        <v>53</v>
      </c>
      <c r="C277" s="5">
        <f t="shared" si="29"/>
        <v>3379839.3574822112</v>
      </c>
      <c r="D277" s="5">
        <f t="shared" si="25"/>
        <v>86729.45953052683</v>
      </c>
      <c r="E277" s="5">
        <f t="shared" si="26"/>
        <v>26018.837859158048</v>
      </c>
      <c r="F277" s="5">
        <f t="shared" si="27"/>
        <v>16899.196787411056</v>
      </c>
      <c r="G277" s="5">
        <f>IF(A277&lt;&gt;"",IF($M$12,_xlfn.XLOOKUP(A277,Harcamalar!$D$2:$D$100,Harcamalar!$G$2:$G$100,0),0),"")</f>
        <v>0</v>
      </c>
      <c r="H277" s="5" t="str">
        <f>IF(A277&lt;&gt;"",IF($M$12,_xlfn.XLOOKUP(A277,Harcamalar!$D$2:$D$120,Harcamalar!$H$2:$H$120,""),""),"")</f>
        <v/>
      </c>
      <c r="I277" s="5">
        <f t="shared" si="28"/>
        <v>3422757.39212878</v>
      </c>
    </row>
    <row r="278" spans="1:9" x14ac:dyDescent="0.25">
      <c r="A278" s="3">
        <v>53905</v>
      </c>
      <c r="B278" s="7">
        <f t="shared" si="24"/>
        <v>53</v>
      </c>
      <c r="C278" s="5">
        <f t="shared" si="29"/>
        <v>3422757.39212878</v>
      </c>
      <c r="D278" s="5">
        <f t="shared" si="25"/>
        <v>86729.45953052683</v>
      </c>
      <c r="E278" s="5">
        <f t="shared" si="26"/>
        <v>26018.837859158048</v>
      </c>
      <c r="F278" s="5">
        <f t="shared" si="27"/>
        <v>17113.786960643902</v>
      </c>
      <c r="G278" s="5">
        <f>IF(A278&lt;&gt;"",IF($M$12,_xlfn.XLOOKUP(A278,Harcamalar!$D$2:$D$100,Harcamalar!$G$2:$G$100,0),0),"")</f>
        <v>0</v>
      </c>
      <c r="H278" s="5" t="str">
        <f>IF(A278&lt;&gt;"",IF($M$12,_xlfn.XLOOKUP(A278,Harcamalar!$D$2:$D$120,Harcamalar!$H$2:$H$120,""),""),"")</f>
        <v/>
      </c>
      <c r="I278" s="5">
        <f t="shared" si="28"/>
        <v>3465890.0169485817</v>
      </c>
    </row>
    <row r="279" spans="1:9" x14ac:dyDescent="0.25">
      <c r="A279" s="3">
        <v>53936</v>
      </c>
      <c r="B279" s="7">
        <f t="shared" si="24"/>
        <v>53</v>
      </c>
      <c r="C279" s="5">
        <f t="shared" si="29"/>
        <v>3465890.0169485817</v>
      </c>
      <c r="D279" s="5">
        <f t="shared" si="25"/>
        <v>86729.45953052683</v>
      </c>
      <c r="E279" s="5">
        <f t="shared" si="26"/>
        <v>26018.837859158048</v>
      </c>
      <c r="F279" s="5">
        <f t="shared" si="27"/>
        <v>17329.450084742908</v>
      </c>
      <c r="G279" s="5">
        <f>IF(A279&lt;&gt;"",IF($M$12,_xlfn.XLOOKUP(A279,Harcamalar!$D$2:$D$100,Harcamalar!$G$2:$G$100,0),0),"")</f>
        <v>0</v>
      </c>
      <c r="H279" s="5" t="str">
        <f>IF(A279&lt;&gt;"",IF($M$12,_xlfn.XLOOKUP(A279,Harcamalar!$D$2:$D$120,Harcamalar!$H$2:$H$120,""),""),"")</f>
        <v/>
      </c>
      <c r="I279" s="5">
        <f t="shared" si="28"/>
        <v>3509238.3048924827</v>
      </c>
    </row>
    <row r="280" spans="1:9" x14ac:dyDescent="0.25">
      <c r="A280" s="3">
        <v>53966</v>
      </c>
      <c r="B280" s="7">
        <f t="shared" si="24"/>
        <v>53</v>
      </c>
      <c r="C280" s="5">
        <f t="shared" si="29"/>
        <v>3509238.3048924827</v>
      </c>
      <c r="D280" s="5">
        <f t="shared" si="25"/>
        <v>86729.45953052683</v>
      </c>
      <c r="E280" s="5">
        <f t="shared" si="26"/>
        <v>26018.837859158048</v>
      </c>
      <c r="F280" s="5">
        <f t="shared" si="27"/>
        <v>17546.191524462414</v>
      </c>
      <c r="G280" s="5">
        <f>IF(A280&lt;&gt;"",IF($M$12,_xlfn.XLOOKUP(A280,Harcamalar!$D$2:$D$100,Harcamalar!$G$2:$G$100,0),0),"")</f>
        <v>0</v>
      </c>
      <c r="H280" s="5" t="str">
        <f>IF(A280&lt;&gt;"",IF($M$12,_xlfn.XLOOKUP(A280,Harcamalar!$D$2:$D$120,Harcamalar!$H$2:$H$120,""),""),"")</f>
        <v/>
      </c>
      <c r="I280" s="5">
        <f t="shared" si="28"/>
        <v>3552803.3342761029</v>
      </c>
    </row>
    <row r="281" spans="1:9" x14ac:dyDescent="0.25">
      <c r="A281" s="3">
        <v>53997</v>
      </c>
      <c r="B281" s="7">
        <f t="shared" si="24"/>
        <v>53</v>
      </c>
      <c r="C281" s="5">
        <f t="shared" si="29"/>
        <v>3552803.3342761029</v>
      </c>
      <c r="D281" s="5">
        <f t="shared" si="25"/>
        <v>86729.45953052683</v>
      </c>
      <c r="E281" s="5">
        <f t="shared" si="26"/>
        <v>26018.837859158048</v>
      </c>
      <c r="F281" s="5">
        <f t="shared" si="27"/>
        <v>17764.016671380516</v>
      </c>
      <c r="G281" s="5">
        <f>IF(A281&lt;&gt;"",IF($M$12,_xlfn.XLOOKUP(A281,Harcamalar!$D$2:$D$100,Harcamalar!$G$2:$G$100,0),0),"")</f>
        <v>0</v>
      </c>
      <c r="H281" s="5" t="str">
        <f>IF(A281&lt;&gt;"",IF($M$12,_xlfn.XLOOKUP(A281,Harcamalar!$D$2:$D$120,Harcamalar!$H$2:$H$120,""),""),"")</f>
        <v/>
      </c>
      <c r="I281" s="5">
        <f t="shared" si="28"/>
        <v>3596586.1888066414</v>
      </c>
    </row>
    <row r="282" spans="1:9" x14ac:dyDescent="0.25">
      <c r="A282" s="3">
        <v>54027</v>
      </c>
      <c r="B282" s="7">
        <f t="shared" si="24"/>
        <v>53</v>
      </c>
      <c r="C282" s="5">
        <f t="shared" si="29"/>
        <v>3596586.1888066414</v>
      </c>
      <c r="D282" s="5">
        <f t="shared" si="25"/>
        <v>86729.45953052683</v>
      </c>
      <c r="E282" s="5">
        <f t="shared" si="26"/>
        <v>26018.837859158048</v>
      </c>
      <c r="F282" s="5">
        <f t="shared" si="27"/>
        <v>17982.930944033207</v>
      </c>
      <c r="G282" s="5">
        <f>IF(A282&lt;&gt;"",IF($M$12,_xlfn.XLOOKUP(A282,Harcamalar!$D$2:$D$100,Harcamalar!$G$2:$G$100,0),0),"")</f>
        <v>0</v>
      </c>
      <c r="H282" s="5" t="str">
        <f>IF(A282&lt;&gt;"",IF($M$12,_xlfn.XLOOKUP(A282,Harcamalar!$D$2:$D$120,Harcamalar!$H$2:$H$120,""),""),"")</f>
        <v/>
      </c>
      <c r="I282" s="5">
        <f t="shared" si="28"/>
        <v>3640587.9576098328</v>
      </c>
    </row>
    <row r="283" spans="1:9" x14ac:dyDescent="0.25">
      <c r="A283" s="3">
        <v>54058</v>
      </c>
      <c r="B283" s="7">
        <f t="shared" si="24"/>
        <v>54</v>
      </c>
      <c r="C283" s="5">
        <f t="shared" si="29"/>
        <v>3640587.9576098328</v>
      </c>
      <c r="D283" s="5">
        <f t="shared" si="25"/>
        <v>88464.048721137384</v>
      </c>
      <c r="E283" s="5">
        <f t="shared" si="26"/>
        <v>26539.214616341214</v>
      </c>
      <c r="F283" s="5">
        <f t="shared" si="27"/>
        <v>18202.939788049163</v>
      </c>
      <c r="G283" s="5">
        <f>IF(A283&lt;&gt;"",IF($M$12,_xlfn.XLOOKUP(A283,Harcamalar!$D$2:$D$100,Harcamalar!$G$2:$G$100,0),0),"")</f>
        <v>0</v>
      </c>
      <c r="H283" s="5" t="str">
        <f>IF(A283&lt;&gt;"",IF($M$12,_xlfn.XLOOKUP(A283,Harcamalar!$D$2:$D$120,Harcamalar!$H$2:$H$120,""),""),"")</f>
        <v/>
      </c>
      <c r="I283" s="5">
        <f t="shared" si="28"/>
        <v>3685330.1120142229</v>
      </c>
    </row>
    <row r="284" spans="1:9" x14ac:dyDescent="0.25">
      <c r="A284" s="3">
        <v>54089</v>
      </c>
      <c r="B284" s="7">
        <f t="shared" si="24"/>
        <v>54</v>
      </c>
      <c r="C284" s="5">
        <f t="shared" si="29"/>
        <v>3685330.1120142229</v>
      </c>
      <c r="D284" s="5">
        <f t="shared" si="25"/>
        <v>88464.048721137384</v>
      </c>
      <c r="E284" s="5">
        <f t="shared" si="26"/>
        <v>26539.214616341214</v>
      </c>
      <c r="F284" s="5">
        <f t="shared" si="27"/>
        <v>18426.650560071113</v>
      </c>
      <c r="G284" s="5">
        <f>IF(A284&lt;&gt;"",IF($M$12,_xlfn.XLOOKUP(A284,Harcamalar!$D$2:$D$100,Harcamalar!$G$2:$G$100,0),0),"")</f>
        <v>0</v>
      </c>
      <c r="H284" s="5" t="str">
        <f>IF(A284&lt;&gt;"",IF($M$12,_xlfn.XLOOKUP(A284,Harcamalar!$D$2:$D$120,Harcamalar!$H$2:$H$120,""),""),"")</f>
        <v/>
      </c>
      <c r="I284" s="5">
        <f t="shared" si="28"/>
        <v>3730295.9771906352</v>
      </c>
    </row>
    <row r="285" spans="1:9" x14ac:dyDescent="0.25">
      <c r="A285" s="3">
        <v>54118</v>
      </c>
      <c r="B285" s="7">
        <f t="shared" si="24"/>
        <v>54</v>
      </c>
      <c r="C285" s="5">
        <f t="shared" si="29"/>
        <v>3730295.9771906352</v>
      </c>
      <c r="D285" s="5">
        <f t="shared" si="25"/>
        <v>88464.048721137384</v>
      </c>
      <c r="E285" s="5">
        <f t="shared" si="26"/>
        <v>26539.214616341214</v>
      </c>
      <c r="F285" s="5">
        <f t="shared" si="27"/>
        <v>18651.479885953177</v>
      </c>
      <c r="G285" s="5">
        <f>IF(A285&lt;&gt;"",IF($M$12,_xlfn.XLOOKUP(A285,Harcamalar!$D$2:$D$100,Harcamalar!$G$2:$G$100,0),0),"")</f>
        <v>0</v>
      </c>
      <c r="H285" s="5" t="str">
        <f>IF(A285&lt;&gt;"",IF($M$12,_xlfn.XLOOKUP(A285,Harcamalar!$D$2:$D$120,Harcamalar!$H$2:$H$120,""),""),"")</f>
        <v/>
      </c>
      <c r="I285" s="5">
        <f t="shared" si="28"/>
        <v>3775486.6716929292</v>
      </c>
    </row>
    <row r="286" spans="1:9" x14ac:dyDescent="0.25">
      <c r="A286" s="3">
        <v>54149</v>
      </c>
      <c r="B286" s="7">
        <f t="shared" si="24"/>
        <v>54</v>
      </c>
      <c r="C286" s="5">
        <f t="shared" si="29"/>
        <v>3775486.6716929292</v>
      </c>
      <c r="D286" s="5">
        <f t="shared" si="25"/>
        <v>88464.048721137384</v>
      </c>
      <c r="E286" s="5">
        <f t="shared" si="26"/>
        <v>26539.214616341214</v>
      </c>
      <c r="F286" s="5">
        <f t="shared" si="27"/>
        <v>18877.433358464648</v>
      </c>
      <c r="G286" s="5">
        <f>IF(A286&lt;&gt;"",IF($M$12,_xlfn.XLOOKUP(A286,Harcamalar!$D$2:$D$100,Harcamalar!$G$2:$G$100,0),0),"")</f>
        <v>0</v>
      </c>
      <c r="H286" s="5" t="str">
        <f>IF(A286&lt;&gt;"",IF($M$12,_xlfn.XLOOKUP(A286,Harcamalar!$D$2:$D$120,Harcamalar!$H$2:$H$120,""),""),"")</f>
        <v/>
      </c>
      <c r="I286" s="5">
        <f t="shared" si="28"/>
        <v>3820903.3196677351</v>
      </c>
    </row>
    <row r="287" spans="1:9" x14ac:dyDescent="0.25">
      <c r="A287" s="3">
        <v>54179</v>
      </c>
      <c r="B287" s="7">
        <f t="shared" si="24"/>
        <v>54</v>
      </c>
      <c r="C287" s="5">
        <f t="shared" si="29"/>
        <v>3820903.3196677351</v>
      </c>
      <c r="D287" s="5">
        <f t="shared" si="25"/>
        <v>88464.048721137384</v>
      </c>
      <c r="E287" s="5">
        <f t="shared" si="26"/>
        <v>26539.214616341214</v>
      </c>
      <c r="F287" s="5">
        <f t="shared" si="27"/>
        <v>19104.516598338676</v>
      </c>
      <c r="G287" s="5">
        <f>IF(A287&lt;&gt;"",IF($M$12,_xlfn.XLOOKUP(A287,Harcamalar!$D$2:$D$100,Harcamalar!$G$2:$G$100,0),0),"")</f>
        <v>0</v>
      </c>
      <c r="H287" s="5" t="str">
        <f>IF(A287&lt;&gt;"",IF($M$12,_xlfn.XLOOKUP(A287,Harcamalar!$D$2:$D$120,Harcamalar!$H$2:$H$120,""),""),"")</f>
        <v/>
      </c>
      <c r="I287" s="5">
        <f t="shared" si="28"/>
        <v>3866547.0508824149</v>
      </c>
    </row>
    <row r="288" spans="1:9" x14ac:dyDescent="0.25">
      <c r="A288" s="3">
        <v>54210</v>
      </c>
      <c r="B288" s="7">
        <f t="shared" si="24"/>
        <v>54</v>
      </c>
      <c r="C288" s="5">
        <f t="shared" si="29"/>
        <v>3866547.0508824149</v>
      </c>
      <c r="D288" s="5">
        <f t="shared" si="25"/>
        <v>88464.048721137384</v>
      </c>
      <c r="E288" s="5">
        <f t="shared" si="26"/>
        <v>26539.214616341214</v>
      </c>
      <c r="F288" s="5">
        <f t="shared" si="27"/>
        <v>19332.735254412077</v>
      </c>
      <c r="G288" s="5">
        <f>IF(A288&lt;&gt;"",IF($M$12,_xlfn.XLOOKUP(A288,Harcamalar!$D$2:$D$100,Harcamalar!$G$2:$G$100,0),0),"")</f>
        <v>0</v>
      </c>
      <c r="H288" s="5" t="str">
        <f>IF(A288&lt;&gt;"",IF($M$12,_xlfn.XLOOKUP(A288,Harcamalar!$D$2:$D$120,Harcamalar!$H$2:$H$120,""),""),"")</f>
        <v/>
      </c>
      <c r="I288" s="5">
        <f t="shared" si="28"/>
        <v>3912419.000753168</v>
      </c>
    </row>
    <row r="289" spans="1:9" x14ac:dyDescent="0.25">
      <c r="A289" s="3">
        <v>54240</v>
      </c>
      <c r="B289" s="7">
        <f t="shared" si="24"/>
        <v>54</v>
      </c>
      <c r="C289" s="5">
        <f t="shared" si="29"/>
        <v>3912419.000753168</v>
      </c>
      <c r="D289" s="5">
        <f t="shared" si="25"/>
        <v>88464.048721137384</v>
      </c>
      <c r="E289" s="5">
        <f t="shared" si="26"/>
        <v>26539.214616341214</v>
      </c>
      <c r="F289" s="5">
        <f t="shared" si="27"/>
        <v>19562.09500376584</v>
      </c>
      <c r="G289" s="5">
        <f>IF(A289&lt;&gt;"",IF($M$12,_xlfn.XLOOKUP(A289,Harcamalar!$D$2:$D$100,Harcamalar!$G$2:$G$100,0),0),"")</f>
        <v>0</v>
      </c>
      <c r="H289" s="5" t="str">
        <f>IF(A289&lt;&gt;"",IF($M$12,_xlfn.XLOOKUP(A289,Harcamalar!$D$2:$D$120,Harcamalar!$H$2:$H$120,""),""),"")</f>
        <v/>
      </c>
      <c r="I289" s="5">
        <f t="shared" si="28"/>
        <v>3958520.3103732751</v>
      </c>
    </row>
    <row r="290" spans="1:9" x14ac:dyDescent="0.25">
      <c r="A290" s="3">
        <v>54271</v>
      </c>
      <c r="B290" s="7">
        <f t="shared" si="24"/>
        <v>54</v>
      </c>
      <c r="C290" s="5">
        <f t="shared" si="29"/>
        <v>3958520.3103732751</v>
      </c>
      <c r="D290" s="5">
        <f t="shared" si="25"/>
        <v>88464.048721137384</v>
      </c>
      <c r="E290" s="5">
        <f t="shared" si="26"/>
        <v>26539.214616341214</v>
      </c>
      <c r="F290" s="5">
        <f t="shared" si="27"/>
        <v>19792.601551866377</v>
      </c>
      <c r="G290" s="5">
        <f>IF(A290&lt;&gt;"",IF($M$12,_xlfn.XLOOKUP(A290,Harcamalar!$D$2:$D$100,Harcamalar!$G$2:$G$100,0),0),"")</f>
        <v>40000</v>
      </c>
      <c r="H290" s="5" t="str">
        <f>IF(A290&lt;&gt;"",IF($M$12,_xlfn.XLOOKUP(A290,Harcamalar!$D$2:$D$120,Harcamalar!$H$2:$H$120,""),""),"")</f>
        <v>Tatil</v>
      </c>
      <c r="I290" s="5">
        <f t="shared" si="28"/>
        <v>3964852.1265414823</v>
      </c>
    </row>
    <row r="291" spans="1:9" x14ac:dyDescent="0.25">
      <c r="A291" s="3">
        <v>54302</v>
      </c>
      <c r="B291" s="7">
        <f t="shared" si="24"/>
        <v>54</v>
      </c>
      <c r="C291" s="5">
        <f t="shared" si="29"/>
        <v>3964852.1265414823</v>
      </c>
      <c r="D291" s="5">
        <f t="shared" si="25"/>
        <v>88464.048721137384</v>
      </c>
      <c r="E291" s="5">
        <f t="shared" si="26"/>
        <v>26539.214616341214</v>
      </c>
      <c r="F291" s="5">
        <f t="shared" si="27"/>
        <v>19824.260632707414</v>
      </c>
      <c r="G291" s="5">
        <f>IF(A291&lt;&gt;"",IF($M$12,_xlfn.XLOOKUP(A291,Harcamalar!$D$2:$D$100,Harcamalar!$G$2:$G$100,0),0),"")</f>
        <v>500000</v>
      </c>
      <c r="H291" s="5" t="str">
        <f>IF(A291&lt;&gt;"",IF($M$12,_xlfn.XLOOKUP(A291,Harcamalar!$D$2:$D$120,Harcamalar!$H$2:$H$120,""),""),"")</f>
        <v>Araba - 2 yaşında sedan</v>
      </c>
      <c r="I291" s="5">
        <f t="shared" si="28"/>
        <v>3511215.6017905306</v>
      </c>
    </row>
    <row r="292" spans="1:9" x14ac:dyDescent="0.25">
      <c r="A292" s="3">
        <v>54332</v>
      </c>
      <c r="B292" s="7">
        <f t="shared" si="24"/>
        <v>54</v>
      </c>
      <c r="C292" s="5">
        <f t="shared" si="29"/>
        <v>3511215.6017905306</v>
      </c>
      <c r="D292" s="5">
        <f t="shared" si="25"/>
        <v>88464.048721137384</v>
      </c>
      <c r="E292" s="5">
        <f t="shared" si="26"/>
        <v>26539.214616341214</v>
      </c>
      <c r="F292" s="5">
        <f t="shared" si="27"/>
        <v>17556.078008952652</v>
      </c>
      <c r="G292" s="5">
        <f>IF(A292&lt;&gt;"",IF($M$12,_xlfn.XLOOKUP(A292,Harcamalar!$D$2:$D$100,Harcamalar!$G$2:$G$100,0),0),"")</f>
        <v>0</v>
      </c>
      <c r="H292" s="5" t="str">
        <f>IF(A292&lt;&gt;"",IF($M$12,_xlfn.XLOOKUP(A292,Harcamalar!$D$2:$D$120,Harcamalar!$H$2:$H$120,""),""),"")</f>
        <v/>
      </c>
      <c r="I292" s="5">
        <f t="shared" si="28"/>
        <v>3555310.8944158242</v>
      </c>
    </row>
    <row r="293" spans="1:9" x14ac:dyDescent="0.25">
      <c r="A293" s="3">
        <v>54363</v>
      </c>
      <c r="B293" s="7">
        <f t="shared" si="24"/>
        <v>54</v>
      </c>
      <c r="C293" s="5">
        <f t="shared" si="29"/>
        <v>3555310.8944158242</v>
      </c>
      <c r="D293" s="5">
        <f t="shared" si="25"/>
        <v>88464.048721137384</v>
      </c>
      <c r="E293" s="5">
        <f t="shared" si="26"/>
        <v>26539.214616341214</v>
      </c>
      <c r="F293" s="5">
        <f t="shared" si="27"/>
        <v>17776.554472079122</v>
      </c>
      <c r="G293" s="5">
        <f>IF(A293&lt;&gt;"",IF($M$12,_xlfn.XLOOKUP(A293,Harcamalar!$D$2:$D$100,Harcamalar!$G$2:$G$100,0),0),"")</f>
        <v>0</v>
      </c>
      <c r="H293" s="5" t="str">
        <f>IF(A293&lt;&gt;"",IF($M$12,_xlfn.XLOOKUP(A293,Harcamalar!$D$2:$D$120,Harcamalar!$H$2:$H$120,""),""),"")</f>
        <v/>
      </c>
      <c r="I293" s="5">
        <f t="shared" si="28"/>
        <v>3599626.6635042443</v>
      </c>
    </row>
    <row r="294" spans="1:9" x14ac:dyDescent="0.25">
      <c r="A294" s="3">
        <v>54393</v>
      </c>
      <c r="B294" s="7">
        <f t="shared" si="24"/>
        <v>54</v>
      </c>
      <c r="C294" s="5">
        <f t="shared" si="29"/>
        <v>3599626.6635042443</v>
      </c>
      <c r="D294" s="5">
        <f t="shared" si="25"/>
        <v>88464.048721137384</v>
      </c>
      <c r="E294" s="5">
        <f t="shared" si="26"/>
        <v>26539.214616341214</v>
      </c>
      <c r="F294" s="5">
        <f t="shared" si="27"/>
        <v>17998.13331752122</v>
      </c>
      <c r="G294" s="5">
        <f>IF(A294&lt;&gt;"",IF($M$12,_xlfn.XLOOKUP(A294,Harcamalar!$D$2:$D$100,Harcamalar!$G$2:$G$100,0),0),"")</f>
        <v>20000</v>
      </c>
      <c r="H294" s="5" t="str">
        <f>IF(A294&lt;&gt;"",IF($M$12,_xlfn.XLOOKUP(A294,Harcamalar!$D$2:$D$120,Harcamalar!$H$2:$H$120,""),""),"")</f>
        <v>Telefon</v>
      </c>
      <c r="I294" s="5">
        <f t="shared" si="28"/>
        <v>3624164.0114381067</v>
      </c>
    </row>
    <row r="295" spans="1:9" x14ac:dyDescent="0.25">
      <c r="A295" s="3">
        <v>54424</v>
      </c>
      <c r="B295" s="7">
        <f t="shared" si="24"/>
        <v>55</v>
      </c>
      <c r="C295" s="5">
        <f t="shared" si="29"/>
        <v>3624164.0114381067</v>
      </c>
      <c r="D295" s="5">
        <f t="shared" si="25"/>
        <v>90233.329695560125</v>
      </c>
      <c r="E295" s="5">
        <f t="shared" si="26"/>
        <v>27069.998908668036</v>
      </c>
      <c r="F295" s="5">
        <f t="shared" si="27"/>
        <v>18120.820057190533</v>
      </c>
      <c r="G295" s="5">
        <f>IF(A295&lt;&gt;"",IF($M$12,_xlfn.XLOOKUP(A295,Harcamalar!$D$2:$D$100,Harcamalar!$G$2:$G$100,0),0),"")</f>
        <v>0</v>
      </c>
      <c r="H295" s="5" t="str">
        <f>IF(A295&lt;&gt;"",IF($M$12,_xlfn.XLOOKUP(A295,Harcamalar!$D$2:$D$120,Harcamalar!$H$2:$H$120,""),""),"")</f>
        <v/>
      </c>
      <c r="I295" s="5">
        <f t="shared" si="28"/>
        <v>3669354.830403965</v>
      </c>
    </row>
    <row r="296" spans="1:9" x14ac:dyDescent="0.25">
      <c r="A296" s="3">
        <v>54455</v>
      </c>
      <c r="B296" s="7">
        <f t="shared" si="24"/>
        <v>55</v>
      </c>
      <c r="C296" s="5">
        <f t="shared" si="29"/>
        <v>3669354.830403965</v>
      </c>
      <c r="D296" s="5">
        <f t="shared" si="25"/>
        <v>90233.329695560125</v>
      </c>
      <c r="E296" s="5">
        <f t="shared" si="26"/>
        <v>27069.998908668036</v>
      </c>
      <c r="F296" s="5">
        <f t="shared" si="27"/>
        <v>18346.774152019825</v>
      </c>
      <c r="G296" s="5">
        <f>IF(A296&lt;&gt;"",IF($M$12,_xlfn.XLOOKUP(A296,Harcamalar!$D$2:$D$100,Harcamalar!$G$2:$G$100,0),0),"")</f>
        <v>0</v>
      </c>
      <c r="H296" s="5" t="str">
        <f>IF(A296&lt;&gt;"",IF($M$12,_xlfn.XLOOKUP(A296,Harcamalar!$D$2:$D$120,Harcamalar!$H$2:$H$120,""),""),"")</f>
        <v/>
      </c>
      <c r="I296" s="5">
        <f t="shared" si="28"/>
        <v>3714771.6034646528</v>
      </c>
    </row>
    <row r="297" spans="1:9" x14ac:dyDescent="0.25">
      <c r="A297" s="3">
        <v>54483</v>
      </c>
      <c r="B297" s="7">
        <f t="shared" si="24"/>
        <v>55</v>
      </c>
      <c r="C297" s="5">
        <f t="shared" si="29"/>
        <v>3714771.6034646528</v>
      </c>
      <c r="D297" s="5">
        <f t="shared" si="25"/>
        <v>90233.329695560125</v>
      </c>
      <c r="E297" s="5">
        <f t="shared" si="26"/>
        <v>27069.998908668036</v>
      </c>
      <c r="F297" s="5">
        <f t="shared" si="27"/>
        <v>18573.858017323266</v>
      </c>
      <c r="G297" s="5">
        <f>IF(A297&lt;&gt;"",IF($M$12,_xlfn.XLOOKUP(A297,Harcamalar!$D$2:$D$100,Harcamalar!$G$2:$G$100,0),0),"")</f>
        <v>0</v>
      </c>
      <c r="H297" s="5" t="str">
        <f>IF(A297&lt;&gt;"",IF($M$12,_xlfn.XLOOKUP(A297,Harcamalar!$D$2:$D$120,Harcamalar!$H$2:$H$120,""),""),"")</f>
        <v/>
      </c>
      <c r="I297" s="5">
        <f t="shared" si="28"/>
        <v>3760415.4603906437</v>
      </c>
    </row>
    <row r="298" spans="1:9" x14ac:dyDescent="0.25">
      <c r="A298" s="3">
        <v>54514</v>
      </c>
      <c r="B298" s="7">
        <f t="shared" si="24"/>
        <v>55</v>
      </c>
      <c r="C298" s="5">
        <f t="shared" si="29"/>
        <v>3760415.4603906437</v>
      </c>
      <c r="D298" s="5">
        <f t="shared" si="25"/>
        <v>90233.329695560125</v>
      </c>
      <c r="E298" s="5">
        <f t="shared" si="26"/>
        <v>27069.998908668036</v>
      </c>
      <c r="F298" s="5">
        <f t="shared" si="27"/>
        <v>18802.077301953217</v>
      </c>
      <c r="G298" s="5">
        <f>IF(A298&lt;&gt;"",IF($M$12,_xlfn.XLOOKUP(A298,Harcamalar!$D$2:$D$100,Harcamalar!$G$2:$G$100,0),0),"")</f>
        <v>0</v>
      </c>
      <c r="H298" s="5" t="str">
        <f>IF(A298&lt;&gt;"",IF($M$12,_xlfn.XLOOKUP(A298,Harcamalar!$D$2:$D$120,Harcamalar!$H$2:$H$120,""),""),"")</f>
        <v/>
      </c>
      <c r="I298" s="5">
        <f t="shared" si="28"/>
        <v>3806287.5366012645</v>
      </c>
    </row>
    <row r="299" spans="1:9" x14ac:dyDescent="0.25">
      <c r="A299" s="3">
        <v>54544</v>
      </c>
      <c r="B299" s="7">
        <f t="shared" si="24"/>
        <v>55</v>
      </c>
      <c r="C299" s="5">
        <f t="shared" si="29"/>
        <v>3806287.5366012645</v>
      </c>
      <c r="D299" s="5">
        <f t="shared" si="25"/>
        <v>90233.329695560125</v>
      </c>
      <c r="E299" s="5">
        <f t="shared" si="26"/>
        <v>27069.998908668036</v>
      </c>
      <c r="F299" s="5">
        <f t="shared" si="27"/>
        <v>19031.437683006323</v>
      </c>
      <c r="G299" s="5">
        <f>IF(A299&lt;&gt;"",IF($M$12,_xlfn.XLOOKUP(A299,Harcamalar!$D$2:$D$100,Harcamalar!$G$2:$G$100,0),0),"")</f>
        <v>0</v>
      </c>
      <c r="H299" s="5" t="str">
        <f>IF(A299&lt;&gt;"",IF($M$12,_xlfn.XLOOKUP(A299,Harcamalar!$D$2:$D$120,Harcamalar!$H$2:$H$120,""),""),"")</f>
        <v/>
      </c>
      <c r="I299" s="5">
        <f t="shared" si="28"/>
        <v>3852388.9731929386</v>
      </c>
    </row>
    <row r="300" spans="1:9" x14ac:dyDescent="0.25">
      <c r="A300" s="3">
        <v>54575</v>
      </c>
      <c r="B300" s="7">
        <f t="shared" si="24"/>
        <v>55</v>
      </c>
      <c r="C300" s="5">
        <f t="shared" si="29"/>
        <v>3852388.9731929386</v>
      </c>
      <c r="D300" s="5">
        <f t="shared" si="25"/>
        <v>90233.329695560125</v>
      </c>
      <c r="E300" s="5">
        <f t="shared" si="26"/>
        <v>27069.998908668036</v>
      </c>
      <c r="F300" s="5">
        <f t="shared" si="27"/>
        <v>19261.944865964695</v>
      </c>
      <c r="G300" s="5">
        <f>IF(A300&lt;&gt;"",IF($M$12,_xlfn.XLOOKUP(A300,Harcamalar!$D$2:$D$100,Harcamalar!$G$2:$G$100,0),0),"")</f>
        <v>0</v>
      </c>
      <c r="H300" s="5" t="str">
        <f>IF(A300&lt;&gt;"",IF($M$12,_xlfn.XLOOKUP(A300,Harcamalar!$D$2:$D$120,Harcamalar!$H$2:$H$120,""),""),"")</f>
        <v/>
      </c>
      <c r="I300" s="5">
        <f t="shared" si="28"/>
        <v>3898720.9169675712</v>
      </c>
    </row>
    <row r="301" spans="1:9" x14ac:dyDescent="0.25">
      <c r="A301" s="3">
        <v>54605</v>
      </c>
      <c r="B301" s="7">
        <f t="shared" si="24"/>
        <v>55</v>
      </c>
      <c r="C301" s="5">
        <f t="shared" si="29"/>
        <v>3898720.9169675712</v>
      </c>
      <c r="D301" s="5">
        <f t="shared" si="25"/>
        <v>90233.329695560125</v>
      </c>
      <c r="E301" s="5">
        <f t="shared" si="26"/>
        <v>27069.998908668036</v>
      </c>
      <c r="F301" s="5">
        <f t="shared" si="27"/>
        <v>19493.604584837856</v>
      </c>
      <c r="G301" s="5">
        <f>IF(A301&lt;&gt;"",IF($M$12,_xlfn.XLOOKUP(A301,Harcamalar!$D$2:$D$100,Harcamalar!$G$2:$G$100,0),0),"")</f>
        <v>0</v>
      </c>
      <c r="H301" s="5" t="str">
        <f>IF(A301&lt;&gt;"",IF($M$12,_xlfn.XLOOKUP(A301,Harcamalar!$D$2:$D$120,Harcamalar!$H$2:$H$120,""),""),"")</f>
        <v/>
      </c>
      <c r="I301" s="5">
        <f t="shared" si="28"/>
        <v>3945284.5204610769</v>
      </c>
    </row>
    <row r="302" spans="1:9" x14ac:dyDescent="0.25">
      <c r="A302" s="3">
        <v>54636</v>
      </c>
      <c r="B302" s="7">
        <f t="shared" si="24"/>
        <v>55</v>
      </c>
      <c r="C302" s="5">
        <f t="shared" si="29"/>
        <v>3945284.5204610769</v>
      </c>
      <c r="D302" s="5">
        <f t="shared" si="25"/>
        <v>90233.329695560125</v>
      </c>
      <c r="E302" s="5">
        <f t="shared" si="26"/>
        <v>27069.998908668036</v>
      </c>
      <c r="F302" s="5">
        <f t="shared" si="27"/>
        <v>19726.422602305385</v>
      </c>
      <c r="G302" s="5">
        <f>IF(A302&lt;&gt;"",IF($M$12,_xlfn.XLOOKUP(A302,Harcamalar!$D$2:$D$100,Harcamalar!$G$2:$G$100,0),0),"")</f>
        <v>0</v>
      </c>
      <c r="H302" s="5" t="str">
        <f>IF(A302&lt;&gt;"",IF($M$12,_xlfn.XLOOKUP(A302,Harcamalar!$D$2:$D$120,Harcamalar!$H$2:$H$120,""),""),"")</f>
        <v/>
      </c>
      <c r="I302" s="5">
        <f t="shared" si="28"/>
        <v>3992080.9419720499</v>
      </c>
    </row>
    <row r="303" spans="1:9" x14ac:dyDescent="0.25">
      <c r="A303" s="3">
        <v>54667</v>
      </c>
      <c r="B303" s="7">
        <f t="shared" si="24"/>
        <v>55</v>
      </c>
      <c r="C303" s="5">
        <f t="shared" si="29"/>
        <v>3992080.9419720499</v>
      </c>
      <c r="D303" s="5">
        <f t="shared" si="25"/>
        <v>90233.329695560125</v>
      </c>
      <c r="E303" s="5">
        <f t="shared" si="26"/>
        <v>27069.998908668036</v>
      </c>
      <c r="F303" s="5">
        <f t="shared" si="27"/>
        <v>19960.40470986025</v>
      </c>
      <c r="G303" s="5">
        <f>IF(A303&lt;&gt;"",IF($M$12,_xlfn.XLOOKUP(A303,Harcamalar!$D$2:$D$100,Harcamalar!$G$2:$G$100,0),0),"")</f>
        <v>0</v>
      </c>
      <c r="H303" s="5" t="str">
        <f>IF(A303&lt;&gt;"",IF($M$12,_xlfn.XLOOKUP(A303,Harcamalar!$D$2:$D$120,Harcamalar!$H$2:$H$120,""),""),"")</f>
        <v/>
      </c>
      <c r="I303" s="5">
        <f t="shared" si="28"/>
        <v>4039111.3455905779</v>
      </c>
    </row>
    <row r="304" spans="1:9" x14ac:dyDescent="0.25">
      <c r="A304" s="3">
        <v>54697</v>
      </c>
      <c r="B304" s="7">
        <f t="shared" si="24"/>
        <v>55</v>
      </c>
      <c r="C304" s="5">
        <f t="shared" si="29"/>
        <v>4039111.3455905779</v>
      </c>
      <c r="D304" s="5">
        <f t="shared" si="25"/>
        <v>90233.329695560125</v>
      </c>
      <c r="E304" s="5">
        <f t="shared" si="26"/>
        <v>27069.998908668036</v>
      </c>
      <c r="F304" s="5">
        <f t="shared" si="27"/>
        <v>20195.556727952891</v>
      </c>
      <c r="G304" s="5">
        <f>IF(A304&lt;&gt;"",IF($M$12,_xlfn.XLOOKUP(A304,Harcamalar!$D$2:$D$100,Harcamalar!$G$2:$G$100,0),0),"")</f>
        <v>0</v>
      </c>
      <c r="H304" s="5" t="str">
        <f>IF(A304&lt;&gt;"",IF($M$12,_xlfn.XLOOKUP(A304,Harcamalar!$D$2:$D$120,Harcamalar!$H$2:$H$120,""),""),"")</f>
        <v/>
      </c>
      <c r="I304" s="5">
        <f t="shared" si="28"/>
        <v>4086376.9012271985</v>
      </c>
    </row>
    <row r="305" spans="1:9" x14ac:dyDescent="0.25">
      <c r="A305" s="3">
        <v>54728</v>
      </c>
      <c r="B305" s="7">
        <f t="shared" si="24"/>
        <v>55</v>
      </c>
      <c r="C305" s="5">
        <f t="shared" si="29"/>
        <v>4086376.9012271985</v>
      </c>
      <c r="D305" s="5">
        <f t="shared" si="25"/>
        <v>90233.329695560125</v>
      </c>
      <c r="E305" s="5">
        <f t="shared" si="26"/>
        <v>27069.998908668036</v>
      </c>
      <c r="F305" s="5">
        <f t="shared" si="27"/>
        <v>20431.884506135993</v>
      </c>
      <c r="G305" s="5">
        <f>IF(A305&lt;&gt;"",IF($M$12,_xlfn.XLOOKUP(A305,Harcamalar!$D$2:$D$100,Harcamalar!$G$2:$G$100,0),0),"")</f>
        <v>0</v>
      </c>
      <c r="H305" s="5" t="str">
        <f>IF(A305&lt;&gt;"",IF($M$12,_xlfn.XLOOKUP(A305,Harcamalar!$D$2:$D$120,Harcamalar!$H$2:$H$120,""),""),"")</f>
        <v/>
      </c>
      <c r="I305" s="5">
        <f t="shared" si="28"/>
        <v>4133878.7846420025</v>
      </c>
    </row>
    <row r="306" spans="1:9" x14ac:dyDescent="0.25">
      <c r="A306" s="3">
        <v>54758</v>
      </c>
      <c r="B306" s="7">
        <f t="shared" si="24"/>
        <v>55</v>
      </c>
      <c r="C306" s="5">
        <f t="shared" si="29"/>
        <v>4133878.7846420025</v>
      </c>
      <c r="D306" s="5">
        <f t="shared" si="25"/>
        <v>90233.329695560125</v>
      </c>
      <c r="E306" s="5">
        <f t="shared" si="26"/>
        <v>27069.998908668036</v>
      </c>
      <c r="F306" s="5">
        <f t="shared" si="27"/>
        <v>20669.393923210013</v>
      </c>
      <c r="G306" s="5">
        <f>IF(A306&lt;&gt;"",IF($M$12,_xlfn.XLOOKUP(A306,Harcamalar!$D$2:$D$100,Harcamalar!$G$2:$G$100,0),0),"")</f>
        <v>0</v>
      </c>
      <c r="H306" s="5" t="str">
        <f>IF(A306&lt;&gt;"",IF($M$12,_xlfn.XLOOKUP(A306,Harcamalar!$D$2:$D$120,Harcamalar!$H$2:$H$120,""),""),"")</f>
        <v/>
      </c>
      <c r="I306" s="5">
        <f t="shared" si="28"/>
        <v>4181618.1774738804</v>
      </c>
    </row>
    <row r="307" spans="1:9" x14ac:dyDescent="0.25">
      <c r="A307" s="3">
        <v>54789</v>
      </c>
      <c r="B307" s="7">
        <f t="shared" si="24"/>
        <v>56</v>
      </c>
      <c r="C307" s="5">
        <f t="shared" si="29"/>
        <v>4181618.1774738804</v>
      </c>
      <c r="D307" s="5">
        <f t="shared" si="25"/>
        <v>92037.996289471339</v>
      </c>
      <c r="E307" s="5">
        <f t="shared" si="26"/>
        <v>27611.398886841402</v>
      </c>
      <c r="F307" s="5">
        <f t="shared" si="27"/>
        <v>20908.090887369402</v>
      </c>
      <c r="G307" s="5">
        <f>IF(A307&lt;&gt;"",IF($M$12,_xlfn.XLOOKUP(A307,Harcamalar!$D$2:$D$100,Harcamalar!$G$2:$G$100,0),0),"")</f>
        <v>0</v>
      </c>
      <c r="H307" s="5" t="str">
        <f>IF(A307&lt;&gt;"",IF($M$12,_xlfn.XLOOKUP(A307,Harcamalar!$D$2:$D$120,Harcamalar!$H$2:$H$120,""),""),"")</f>
        <v/>
      </c>
      <c r="I307" s="5">
        <f t="shared" si="28"/>
        <v>4230137.6672480917</v>
      </c>
    </row>
    <row r="308" spans="1:9" x14ac:dyDescent="0.25">
      <c r="A308" s="3">
        <v>54820</v>
      </c>
      <c r="B308" s="7">
        <f t="shared" si="24"/>
        <v>56</v>
      </c>
      <c r="C308" s="5">
        <f t="shared" si="29"/>
        <v>4230137.6672480917</v>
      </c>
      <c r="D308" s="5">
        <f t="shared" si="25"/>
        <v>92037.996289471339</v>
      </c>
      <c r="E308" s="5">
        <f t="shared" si="26"/>
        <v>27611.398886841402</v>
      </c>
      <c r="F308" s="5">
        <f t="shared" si="27"/>
        <v>21150.688336240459</v>
      </c>
      <c r="G308" s="5">
        <f>IF(A308&lt;&gt;"",IF($M$12,_xlfn.XLOOKUP(A308,Harcamalar!$D$2:$D$100,Harcamalar!$G$2:$G$100,0),0),"")</f>
        <v>0</v>
      </c>
      <c r="H308" s="5" t="str">
        <f>IF(A308&lt;&gt;"",IF($M$12,_xlfn.XLOOKUP(A308,Harcamalar!$D$2:$D$120,Harcamalar!$H$2:$H$120,""),""),"")</f>
        <v/>
      </c>
      <c r="I308" s="5">
        <f t="shared" si="28"/>
        <v>4278899.7544711735</v>
      </c>
    </row>
    <row r="309" spans="1:9" x14ac:dyDescent="0.25">
      <c r="A309" s="3">
        <v>54848</v>
      </c>
      <c r="B309" s="7">
        <f t="shared" si="24"/>
        <v>56</v>
      </c>
      <c r="C309" s="5">
        <f t="shared" si="29"/>
        <v>4278899.7544711735</v>
      </c>
      <c r="D309" s="5">
        <f t="shared" si="25"/>
        <v>92037.996289471339</v>
      </c>
      <c r="E309" s="5">
        <f t="shared" si="26"/>
        <v>27611.398886841402</v>
      </c>
      <c r="F309" s="5">
        <f t="shared" si="27"/>
        <v>21394.49877235587</v>
      </c>
      <c r="G309" s="5">
        <f>IF(A309&lt;&gt;"",IF($M$12,_xlfn.XLOOKUP(A309,Harcamalar!$D$2:$D$100,Harcamalar!$G$2:$G$100,0),0),"")</f>
        <v>0</v>
      </c>
      <c r="H309" s="5" t="str">
        <f>IF(A309&lt;&gt;"",IF($M$12,_xlfn.XLOOKUP(A309,Harcamalar!$D$2:$D$120,Harcamalar!$H$2:$H$120,""),""),"")</f>
        <v/>
      </c>
      <c r="I309" s="5">
        <f t="shared" si="28"/>
        <v>4327905.652130371</v>
      </c>
    </row>
    <row r="310" spans="1:9" x14ac:dyDescent="0.25">
      <c r="A310" s="3">
        <v>54879</v>
      </c>
      <c r="B310" s="7">
        <f t="shared" si="24"/>
        <v>56</v>
      </c>
      <c r="C310" s="5">
        <f t="shared" si="29"/>
        <v>4327905.652130371</v>
      </c>
      <c r="D310" s="5">
        <f t="shared" si="25"/>
        <v>92037.996289471339</v>
      </c>
      <c r="E310" s="5">
        <f t="shared" si="26"/>
        <v>27611.398886841402</v>
      </c>
      <c r="F310" s="5">
        <f t="shared" si="27"/>
        <v>21639.528260651856</v>
      </c>
      <c r="G310" s="5">
        <f>IF(A310&lt;&gt;"",IF($M$12,_xlfn.XLOOKUP(A310,Harcamalar!$D$2:$D$100,Harcamalar!$G$2:$G$100,0),0),"")</f>
        <v>0</v>
      </c>
      <c r="H310" s="5" t="str">
        <f>IF(A310&lt;&gt;"",IF($M$12,_xlfn.XLOOKUP(A310,Harcamalar!$D$2:$D$120,Harcamalar!$H$2:$H$120,""),""),"")</f>
        <v/>
      </c>
      <c r="I310" s="5">
        <f t="shared" si="28"/>
        <v>4377156.5792778647</v>
      </c>
    </row>
    <row r="311" spans="1:9" x14ac:dyDescent="0.25">
      <c r="A311" s="3">
        <v>54909</v>
      </c>
      <c r="B311" s="7">
        <f t="shared" si="24"/>
        <v>56</v>
      </c>
      <c r="C311" s="5">
        <f t="shared" si="29"/>
        <v>4377156.5792778647</v>
      </c>
      <c r="D311" s="5">
        <f t="shared" si="25"/>
        <v>92037.996289471339</v>
      </c>
      <c r="E311" s="5">
        <f t="shared" si="26"/>
        <v>27611.398886841402</v>
      </c>
      <c r="F311" s="5">
        <f t="shared" si="27"/>
        <v>21885.782896389323</v>
      </c>
      <c r="G311" s="5">
        <f>IF(A311&lt;&gt;"",IF($M$12,_xlfn.XLOOKUP(A311,Harcamalar!$D$2:$D$100,Harcamalar!$G$2:$G$100,0),0),"")</f>
        <v>0</v>
      </c>
      <c r="H311" s="5" t="str">
        <f>IF(A311&lt;&gt;"",IF($M$12,_xlfn.XLOOKUP(A311,Harcamalar!$D$2:$D$120,Harcamalar!$H$2:$H$120,""),""),"")</f>
        <v/>
      </c>
      <c r="I311" s="5">
        <f t="shared" si="28"/>
        <v>4426653.7610610956</v>
      </c>
    </row>
    <row r="312" spans="1:9" x14ac:dyDescent="0.25">
      <c r="A312" s="3">
        <v>54940</v>
      </c>
      <c r="B312" s="7">
        <f t="shared" si="24"/>
        <v>56</v>
      </c>
      <c r="C312" s="5">
        <f t="shared" si="29"/>
        <v>4426653.7610610956</v>
      </c>
      <c r="D312" s="5">
        <f t="shared" si="25"/>
        <v>92037.996289471339</v>
      </c>
      <c r="E312" s="5">
        <f t="shared" si="26"/>
        <v>27611.398886841402</v>
      </c>
      <c r="F312" s="5">
        <f t="shared" si="27"/>
        <v>22133.268805305477</v>
      </c>
      <c r="G312" s="5">
        <f>IF(A312&lt;&gt;"",IF($M$12,_xlfn.XLOOKUP(A312,Harcamalar!$D$2:$D$100,Harcamalar!$G$2:$G$100,0),0),"")</f>
        <v>0</v>
      </c>
      <c r="H312" s="5" t="str">
        <f>IF(A312&lt;&gt;"",IF($M$12,_xlfn.XLOOKUP(A312,Harcamalar!$D$2:$D$120,Harcamalar!$H$2:$H$120,""),""),"")</f>
        <v/>
      </c>
      <c r="I312" s="5">
        <f t="shared" si="28"/>
        <v>4476398.4287532428</v>
      </c>
    </row>
    <row r="313" spans="1:9" x14ac:dyDescent="0.25">
      <c r="A313" s="3">
        <v>54970</v>
      </c>
      <c r="B313" s="7">
        <f t="shared" si="24"/>
        <v>56</v>
      </c>
      <c r="C313" s="5">
        <f t="shared" si="29"/>
        <v>4476398.4287532428</v>
      </c>
      <c r="D313" s="5">
        <f t="shared" si="25"/>
        <v>92037.996289471339</v>
      </c>
      <c r="E313" s="5">
        <f t="shared" si="26"/>
        <v>27611.398886841402</v>
      </c>
      <c r="F313" s="5">
        <f t="shared" si="27"/>
        <v>22381.992143766216</v>
      </c>
      <c r="G313" s="5">
        <f>IF(A313&lt;&gt;"",IF($M$12,_xlfn.XLOOKUP(A313,Harcamalar!$D$2:$D$100,Harcamalar!$G$2:$G$100,0),0),"")</f>
        <v>0</v>
      </c>
      <c r="H313" s="5" t="str">
        <f>IF(A313&lt;&gt;"",IF($M$12,_xlfn.XLOOKUP(A313,Harcamalar!$D$2:$D$120,Harcamalar!$H$2:$H$120,""),""),"")</f>
        <v/>
      </c>
      <c r="I313" s="5">
        <f t="shared" si="28"/>
        <v>4526391.8197838506</v>
      </c>
    </row>
    <row r="314" spans="1:9" x14ac:dyDescent="0.25">
      <c r="A314" s="3">
        <v>55001</v>
      </c>
      <c r="B314" s="7">
        <f t="shared" si="24"/>
        <v>56</v>
      </c>
      <c r="C314" s="5">
        <f t="shared" si="29"/>
        <v>4526391.8197838506</v>
      </c>
      <c r="D314" s="5">
        <f t="shared" si="25"/>
        <v>92037.996289471339</v>
      </c>
      <c r="E314" s="5">
        <f t="shared" si="26"/>
        <v>27611.398886841402</v>
      </c>
      <c r="F314" s="5">
        <f t="shared" si="27"/>
        <v>22631.959098919255</v>
      </c>
      <c r="G314" s="5">
        <f>IF(A314&lt;&gt;"",IF($M$12,_xlfn.XLOOKUP(A314,Harcamalar!$D$2:$D$100,Harcamalar!$G$2:$G$100,0),0),"")</f>
        <v>0</v>
      </c>
      <c r="H314" s="5" t="str">
        <f>IF(A314&lt;&gt;"",IF($M$12,_xlfn.XLOOKUP(A314,Harcamalar!$D$2:$D$120,Harcamalar!$H$2:$H$120,""),""),"")</f>
        <v/>
      </c>
      <c r="I314" s="5">
        <f t="shared" si="28"/>
        <v>4576635.1777696116</v>
      </c>
    </row>
    <row r="315" spans="1:9" x14ac:dyDescent="0.25">
      <c r="A315" s="3">
        <v>55032</v>
      </c>
      <c r="B315" s="7">
        <f t="shared" si="24"/>
        <v>56</v>
      </c>
      <c r="C315" s="5">
        <f t="shared" si="29"/>
        <v>4576635.1777696116</v>
      </c>
      <c r="D315" s="5">
        <f t="shared" si="25"/>
        <v>92037.996289471339</v>
      </c>
      <c r="E315" s="5">
        <f t="shared" si="26"/>
        <v>27611.398886841402</v>
      </c>
      <c r="F315" s="5">
        <f t="shared" si="27"/>
        <v>22883.175888848058</v>
      </c>
      <c r="G315" s="5">
        <f>IF(A315&lt;&gt;"",IF($M$12,_xlfn.XLOOKUP(A315,Harcamalar!$D$2:$D$100,Harcamalar!$G$2:$G$100,0),0),"")</f>
        <v>0</v>
      </c>
      <c r="H315" s="5" t="str">
        <f>IF(A315&lt;&gt;"",IF($M$12,_xlfn.XLOOKUP(A315,Harcamalar!$D$2:$D$120,Harcamalar!$H$2:$H$120,""),""),"")</f>
        <v/>
      </c>
      <c r="I315" s="5">
        <f t="shared" si="28"/>
        <v>4627129.7525453018</v>
      </c>
    </row>
    <row r="316" spans="1:9" x14ac:dyDescent="0.25">
      <c r="A316" s="3">
        <v>55062</v>
      </c>
      <c r="B316" s="7">
        <f t="shared" si="24"/>
        <v>56</v>
      </c>
      <c r="C316" s="5">
        <f t="shared" si="29"/>
        <v>4627129.7525453018</v>
      </c>
      <c r="D316" s="5">
        <f t="shared" si="25"/>
        <v>92037.996289471339</v>
      </c>
      <c r="E316" s="5">
        <f t="shared" si="26"/>
        <v>27611.398886841402</v>
      </c>
      <c r="F316" s="5">
        <f t="shared" si="27"/>
        <v>23135.648762726509</v>
      </c>
      <c r="G316" s="5">
        <f>IF(A316&lt;&gt;"",IF($M$12,_xlfn.XLOOKUP(A316,Harcamalar!$D$2:$D$100,Harcamalar!$G$2:$G$100,0),0),"")</f>
        <v>500000</v>
      </c>
      <c r="H316" s="5" t="str">
        <f>IF(A316&lt;&gt;"",IF($M$12,_xlfn.XLOOKUP(A316,Harcamalar!$D$2:$D$120,Harcamalar!$H$2:$H$120,""),""),"")</f>
        <v>Araba - 2 yaşında sedan</v>
      </c>
      <c r="I316" s="5">
        <f t="shared" si="28"/>
        <v>4177876.8001948697</v>
      </c>
    </row>
    <row r="317" spans="1:9" x14ac:dyDescent="0.25">
      <c r="A317" s="3">
        <v>55093</v>
      </c>
      <c r="B317" s="7">
        <f t="shared" si="24"/>
        <v>56</v>
      </c>
      <c r="C317" s="5">
        <f t="shared" si="29"/>
        <v>4177876.8001948697</v>
      </c>
      <c r="D317" s="5">
        <f t="shared" si="25"/>
        <v>92037.996289471339</v>
      </c>
      <c r="E317" s="5">
        <f t="shared" si="26"/>
        <v>27611.398886841402</v>
      </c>
      <c r="F317" s="5">
        <f t="shared" si="27"/>
        <v>20889.384000974351</v>
      </c>
      <c r="G317" s="5">
        <f>IF(A317&lt;&gt;"",IF($M$12,_xlfn.XLOOKUP(A317,Harcamalar!$D$2:$D$100,Harcamalar!$G$2:$G$100,0),0),"")</f>
        <v>0</v>
      </c>
      <c r="H317" s="5" t="str">
        <f>IF(A317&lt;&gt;"",IF($M$12,_xlfn.XLOOKUP(A317,Harcamalar!$D$2:$D$120,Harcamalar!$H$2:$H$120,""),""),"")</f>
        <v/>
      </c>
      <c r="I317" s="5">
        <f t="shared" si="28"/>
        <v>4226377.5830826862</v>
      </c>
    </row>
    <row r="318" spans="1:9" x14ac:dyDescent="0.25">
      <c r="A318" s="3">
        <v>55123</v>
      </c>
      <c r="B318" s="7">
        <f t="shared" si="24"/>
        <v>56</v>
      </c>
      <c r="C318" s="5">
        <f t="shared" si="29"/>
        <v>4226377.5830826862</v>
      </c>
      <c r="D318" s="5">
        <f t="shared" si="25"/>
        <v>92037.996289471339</v>
      </c>
      <c r="E318" s="5">
        <f t="shared" si="26"/>
        <v>27611.398886841402</v>
      </c>
      <c r="F318" s="5">
        <f t="shared" si="27"/>
        <v>21131.88791541343</v>
      </c>
      <c r="G318" s="5">
        <f>IF(A318&lt;&gt;"",IF($M$12,_xlfn.XLOOKUP(A318,Harcamalar!$D$2:$D$100,Harcamalar!$G$2:$G$100,0),0),"")</f>
        <v>0</v>
      </c>
      <c r="H318" s="5" t="str">
        <f>IF(A318&lt;&gt;"",IF($M$12,_xlfn.XLOOKUP(A318,Harcamalar!$D$2:$D$120,Harcamalar!$H$2:$H$120,""),""),"")</f>
        <v/>
      </c>
      <c r="I318" s="5">
        <f t="shared" si="28"/>
        <v>4275120.8698849417</v>
      </c>
    </row>
    <row r="319" spans="1:9" x14ac:dyDescent="0.25">
      <c r="A319" s="3">
        <v>55154</v>
      </c>
      <c r="B319" s="7">
        <f t="shared" si="24"/>
        <v>57</v>
      </c>
      <c r="C319" s="5">
        <f t="shared" si="29"/>
        <v>4275120.8698849417</v>
      </c>
      <c r="D319" s="5">
        <f t="shared" si="25"/>
        <v>93878.756215260742</v>
      </c>
      <c r="E319" s="5">
        <f t="shared" si="26"/>
        <v>28163.626864578222</v>
      </c>
      <c r="F319" s="5">
        <f t="shared" si="27"/>
        <v>21375.60434942471</v>
      </c>
      <c r="G319" s="5">
        <f>IF(A319&lt;&gt;"",IF($M$12,_xlfn.XLOOKUP(A319,Harcamalar!$D$2:$D$100,Harcamalar!$G$2:$G$100,0),0),"")</f>
        <v>0</v>
      </c>
      <c r="H319" s="5" t="str">
        <f>IF(A319&lt;&gt;"",IF($M$12,_xlfn.XLOOKUP(A319,Harcamalar!$D$2:$D$120,Harcamalar!$H$2:$H$120,""),""),"")</f>
        <v/>
      </c>
      <c r="I319" s="5">
        <f t="shared" si="28"/>
        <v>4324660.1010989454</v>
      </c>
    </row>
    <row r="320" spans="1:9" x14ac:dyDescent="0.25">
      <c r="A320" s="3">
        <v>55185</v>
      </c>
      <c r="B320" s="7">
        <f t="shared" si="24"/>
        <v>57</v>
      </c>
      <c r="C320" s="5">
        <f t="shared" si="29"/>
        <v>4324660.1010989454</v>
      </c>
      <c r="D320" s="5">
        <f t="shared" si="25"/>
        <v>93878.756215260742</v>
      </c>
      <c r="E320" s="5">
        <f t="shared" si="26"/>
        <v>28163.626864578222</v>
      </c>
      <c r="F320" s="5">
        <f t="shared" si="27"/>
        <v>21623.300505494728</v>
      </c>
      <c r="G320" s="5">
        <f>IF(A320&lt;&gt;"",IF($M$12,_xlfn.XLOOKUP(A320,Harcamalar!$D$2:$D$100,Harcamalar!$G$2:$G$100,0),0),"")</f>
        <v>0</v>
      </c>
      <c r="H320" s="5" t="str">
        <f>IF(A320&lt;&gt;"",IF($M$12,_xlfn.XLOOKUP(A320,Harcamalar!$D$2:$D$120,Harcamalar!$H$2:$H$120,""),""),"")</f>
        <v/>
      </c>
      <c r="I320" s="5">
        <f t="shared" si="28"/>
        <v>4374447.0284690186</v>
      </c>
    </row>
    <row r="321" spans="1:9" x14ac:dyDescent="0.25">
      <c r="A321" s="3">
        <v>55213</v>
      </c>
      <c r="B321" s="7">
        <f t="shared" si="24"/>
        <v>57</v>
      </c>
      <c r="C321" s="5">
        <f t="shared" si="29"/>
        <v>4374447.0284690186</v>
      </c>
      <c r="D321" s="5">
        <f t="shared" si="25"/>
        <v>93878.756215260742</v>
      </c>
      <c r="E321" s="5">
        <f t="shared" si="26"/>
        <v>28163.626864578222</v>
      </c>
      <c r="F321" s="5">
        <f t="shared" si="27"/>
        <v>21872.235142345093</v>
      </c>
      <c r="G321" s="5">
        <f>IF(A321&lt;&gt;"",IF($M$12,_xlfn.XLOOKUP(A321,Harcamalar!$D$2:$D$100,Harcamalar!$G$2:$G$100,0),0),"")</f>
        <v>0</v>
      </c>
      <c r="H321" s="5" t="str">
        <f>IF(A321&lt;&gt;"",IF($M$12,_xlfn.XLOOKUP(A321,Harcamalar!$D$2:$D$120,Harcamalar!$H$2:$H$120,""),""),"")</f>
        <v/>
      </c>
      <c r="I321" s="5">
        <f t="shared" si="28"/>
        <v>4424482.8904759428</v>
      </c>
    </row>
    <row r="322" spans="1:9" x14ac:dyDescent="0.25">
      <c r="A322" s="3">
        <v>55244</v>
      </c>
      <c r="B322" s="7">
        <f t="shared" ref="B322:B385" si="30">IF(A322&lt;&gt;"",yas+YEAR(A322)-YEAR(hesapbaslangictarihi),"")</f>
        <v>57</v>
      </c>
      <c r="C322" s="5">
        <f t="shared" si="29"/>
        <v>4424482.8904759428</v>
      </c>
      <c r="D322" s="5">
        <f t="shared" ref="D322:D385" si="31">IF($A322&lt;&gt;"",maas*(1+maasartisorani)^(YEAR(A322)-YEAR(hesapbaslangictarihi)),"")</f>
        <v>93878.756215260742</v>
      </c>
      <c r="E322" s="5">
        <f t="shared" ref="E322:E385" si="32">IF($A322&lt;&gt;"",D322*tasarruforani,"")</f>
        <v>28163.626864578222</v>
      </c>
      <c r="F322" s="5">
        <f t="shared" ref="F322:F385" si="33">IF($A322&lt;&gt;"",C322*reelkazancorani,"")</f>
        <v>22122.414452379715</v>
      </c>
      <c r="G322" s="5">
        <f>IF(A322&lt;&gt;"",IF($M$12,_xlfn.XLOOKUP(A322,Harcamalar!$D$2:$D$100,Harcamalar!$G$2:$G$100,0),0),"")</f>
        <v>0</v>
      </c>
      <c r="H322" s="5" t="str">
        <f>IF(A322&lt;&gt;"",IF($M$12,_xlfn.XLOOKUP(A322,Harcamalar!$D$2:$D$120,Harcamalar!$H$2:$H$120,""),""),"")</f>
        <v/>
      </c>
      <c r="I322" s="5">
        <f t="shared" si="28"/>
        <v>4474768.9317929009</v>
      </c>
    </row>
    <row r="323" spans="1:9" x14ac:dyDescent="0.25">
      <c r="A323" s="3">
        <v>55274</v>
      </c>
      <c r="B323" s="7">
        <f t="shared" si="30"/>
        <v>57</v>
      </c>
      <c r="C323" s="5">
        <f t="shared" si="29"/>
        <v>4474768.9317929009</v>
      </c>
      <c r="D323" s="5">
        <f t="shared" si="31"/>
        <v>93878.756215260742</v>
      </c>
      <c r="E323" s="5">
        <f t="shared" si="32"/>
        <v>28163.626864578222</v>
      </c>
      <c r="F323" s="5">
        <f t="shared" si="33"/>
        <v>22373.844658964506</v>
      </c>
      <c r="G323" s="5">
        <f>IF(A323&lt;&gt;"",IF($M$12,_xlfn.XLOOKUP(A323,Harcamalar!$D$2:$D$100,Harcamalar!$G$2:$G$100,0),0),"")</f>
        <v>0</v>
      </c>
      <c r="H323" s="5" t="str">
        <f>IF(A323&lt;&gt;"",IF($M$12,_xlfn.XLOOKUP(A323,Harcamalar!$D$2:$D$120,Harcamalar!$H$2:$H$120,""),""),"")</f>
        <v/>
      </c>
      <c r="I323" s="5">
        <f t="shared" ref="I323:I386" si="34">IF($A323&lt;&gt;"",C323+F323+E323-G323,"")</f>
        <v>4525306.4033164438</v>
      </c>
    </row>
    <row r="324" spans="1:9" x14ac:dyDescent="0.25">
      <c r="A324" s="3">
        <v>55305</v>
      </c>
      <c r="B324" s="7">
        <f t="shared" si="30"/>
        <v>57</v>
      </c>
      <c r="C324" s="5">
        <f t="shared" ref="C324:C387" si="35">IF($A324&lt;&gt;"",I323,"")</f>
        <v>4525306.4033164438</v>
      </c>
      <c r="D324" s="5">
        <f t="shared" si="31"/>
        <v>93878.756215260742</v>
      </c>
      <c r="E324" s="5">
        <f t="shared" si="32"/>
        <v>28163.626864578222</v>
      </c>
      <c r="F324" s="5">
        <f t="shared" si="33"/>
        <v>22626.53201658222</v>
      </c>
      <c r="G324" s="5">
        <f>IF(A324&lt;&gt;"",IF($M$12,_xlfn.XLOOKUP(A324,Harcamalar!$D$2:$D$100,Harcamalar!$G$2:$G$100,0),0),"")</f>
        <v>0</v>
      </c>
      <c r="H324" s="5" t="str">
        <f>IF(A324&lt;&gt;"",IF($M$12,_xlfn.XLOOKUP(A324,Harcamalar!$D$2:$D$120,Harcamalar!$H$2:$H$120,""),""),"")</f>
        <v/>
      </c>
      <c r="I324" s="5">
        <f t="shared" si="34"/>
        <v>4576096.5621976042</v>
      </c>
    </row>
    <row r="325" spans="1:9" x14ac:dyDescent="0.25">
      <c r="A325" s="3">
        <v>55335</v>
      </c>
      <c r="B325" s="7">
        <f t="shared" si="30"/>
        <v>57</v>
      </c>
      <c r="C325" s="5">
        <f t="shared" si="35"/>
        <v>4576096.5621976042</v>
      </c>
      <c r="D325" s="5">
        <f t="shared" si="31"/>
        <v>93878.756215260742</v>
      </c>
      <c r="E325" s="5">
        <f t="shared" si="32"/>
        <v>28163.626864578222</v>
      </c>
      <c r="F325" s="5">
        <f t="shared" si="33"/>
        <v>22880.482810988022</v>
      </c>
      <c r="G325" s="5">
        <f>IF(A325&lt;&gt;"",IF($M$12,_xlfn.XLOOKUP(A325,Harcamalar!$D$2:$D$100,Harcamalar!$G$2:$G$100,0),0),"")</f>
        <v>0</v>
      </c>
      <c r="H325" s="5" t="str">
        <f>IF(A325&lt;&gt;"",IF($M$12,_xlfn.XLOOKUP(A325,Harcamalar!$D$2:$D$120,Harcamalar!$H$2:$H$120,""),""),"")</f>
        <v/>
      </c>
      <c r="I325" s="5">
        <f t="shared" si="34"/>
        <v>4627140.6718731709</v>
      </c>
    </row>
    <row r="326" spans="1:9" x14ac:dyDescent="0.25">
      <c r="A326" s="3">
        <v>55366</v>
      </c>
      <c r="B326" s="7">
        <f t="shared" si="30"/>
        <v>57</v>
      </c>
      <c r="C326" s="5">
        <f t="shared" si="35"/>
        <v>4627140.6718731709</v>
      </c>
      <c r="D326" s="5">
        <f t="shared" si="31"/>
        <v>93878.756215260742</v>
      </c>
      <c r="E326" s="5">
        <f t="shared" si="32"/>
        <v>28163.626864578222</v>
      </c>
      <c r="F326" s="5">
        <f t="shared" si="33"/>
        <v>23135.703359365856</v>
      </c>
      <c r="G326" s="5">
        <f>IF(A326&lt;&gt;"",IF($M$12,_xlfn.XLOOKUP(A326,Harcamalar!$D$2:$D$100,Harcamalar!$G$2:$G$100,0),0),"")</f>
        <v>40000</v>
      </c>
      <c r="H326" s="5" t="str">
        <f>IF(A326&lt;&gt;"",IF($M$12,_xlfn.XLOOKUP(A326,Harcamalar!$D$2:$D$120,Harcamalar!$H$2:$H$120,""),""),"")</f>
        <v>Tatil</v>
      </c>
      <c r="I326" s="5">
        <f t="shared" si="34"/>
        <v>4638440.0020971149</v>
      </c>
    </row>
    <row r="327" spans="1:9" x14ac:dyDescent="0.25">
      <c r="A327" s="3">
        <v>55397</v>
      </c>
      <c r="B327" s="7">
        <f t="shared" si="30"/>
        <v>57</v>
      </c>
      <c r="C327" s="5">
        <f t="shared" si="35"/>
        <v>4638440.0020971149</v>
      </c>
      <c r="D327" s="5">
        <f t="shared" si="31"/>
        <v>93878.756215260742</v>
      </c>
      <c r="E327" s="5">
        <f t="shared" si="32"/>
        <v>28163.626864578222</v>
      </c>
      <c r="F327" s="5">
        <f t="shared" si="33"/>
        <v>23192.200010485576</v>
      </c>
      <c r="G327" s="5">
        <f>IF(A327&lt;&gt;"",IF($M$12,_xlfn.XLOOKUP(A327,Harcamalar!$D$2:$D$100,Harcamalar!$G$2:$G$100,0),0),"")</f>
        <v>0</v>
      </c>
      <c r="H327" s="5" t="str">
        <f>IF(A327&lt;&gt;"",IF($M$12,_xlfn.XLOOKUP(A327,Harcamalar!$D$2:$D$120,Harcamalar!$H$2:$H$120,""),""),"")</f>
        <v/>
      </c>
      <c r="I327" s="5">
        <f t="shared" si="34"/>
        <v>4689795.8289721794</v>
      </c>
    </row>
    <row r="328" spans="1:9" x14ac:dyDescent="0.25">
      <c r="A328" s="3">
        <v>55427</v>
      </c>
      <c r="B328" s="7">
        <f t="shared" si="30"/>
        <v>57</v>
      </c>
      <c r="C328" s="5">
        <f t="shared" si="35"/>
        <v>4689795.8289721794</v>
      </c>
      <c r="D328" s="5">
        <f t="shared" si="31"/>
        <v>93878.756215260742</v>
      </c>
      <c r="E328" s="5">
        <f t="shared" si="32"/>
        <v>28163.626864578222</v>
      </c>
      <c r="F328" s="5">
        <f t="shared" si="33"/>
        <v>23448.979144860899</v>
      </c>
      <c r="G328" s="5">
        <f>IF(A328&lt;&gt;"",IF($M$12,_xlfn.XLOOKUP(A328,Harcamalar!$D$2:$D$100,Harcamalar!$G$2:$G$100,0),0),"")</f>
        <v>0</v>
      </c>
      <c r="H328" s="5" t="str">
        <f>IF(A328&lt;&gt;"",IF($M$12,_xlfn.XLOOKUP(A328,Harcamalar!$D$2:$D$120,Harcamalar!$H$2:$H$120,""),""),"")</f>
        <v/>
      </c>
      <c r="I328" s="5">
        <f t="shared" si="34"/>
        <v>4741408.434981619</v>
      </c>
    </row>
    <row r="329" spans="1:9" x14ac:dyDescent="0.25">
      <c r="A329" s="3">
        <v>55458</v>
      </c>
      <c r="B329" s="7">
        <f t="shared" si="30"/>
        <v>57</v>
      </c>
      <c r="C329" s="5">
        <f t="shared" si="35"/>
        <v>4741408.434981619</v>
      </c>
      <c r="D329" s="5">
        <f t="shared" si="31"/>
        <v>93878.756215260742</v>
      </c>
      <c r="E329" s="5">
        <f t="shared" si="32"/>
        <v>28163.626864578222</v>
      </c>
      <c r="F329" s="5">
        <f t="shared" si="33"/>
        <v>23707.042174908096</v>
      </c>
      <c r="G329" s="5">
        <f>IF(A329&lt;&gt;"",IF($M$12,_xlfn.XLOOKUP(A329,Harcamalar!$D$2:$D$100,Harcamalar!$G$2:$G$100,0),0),"")</f>
        <v>0</v>
      </c>
      <c r="H329" s="5" t="str">
        <f>IF(A329&lt;&gt;"",IF($M$12,_xlfn.XLOOKUP(A329,Harcamalar!$D$2:$D$120,Harcamalar!$H$2:$H$120,""),""),"")</f>
        <v/>
      </c>
      <c r="I329" s="5">
        <f t="shared" si="34"/>
        <v>4793279.1040211059</v>
      </c>
    </row>
    <row r="330" spans="1:9" x14ac:dyDescent="0.25">
      <c r="A330" s="3">
        <v>55488</v>
      </c>
      <c r="B330" s="7">
        <f t="shared" si="30"/>
        <v>57</v>
      </c>
      <c r="C330" s="5">
        <f t="shared" si="35"/>
        <v>4793279.1040211059</v>
      </c>
      <c r="D330" s="5">
        <f t="shared" si="31"/>
        <v>93878.756215260742</v>
      </c>
      <c r="E330" s="5">
        <f t="shared" si="32"/>
        <v>28163.626864578222</v>
      </c>
      <c r="F330" s="5">
        <f t="shared" si="33"/>
        <v>23966.395520105529</v>
      </c>
      <c r="G330" s="5">
        <f>IF(A330&lt;&gt;"",IF($M$12,_xlfn.XLOOKUP(A330,Harcamalar!$D$2:$D$100,Harcamalar!$G$2:$G$100,0),0),"")</f>
        <v>0</v>
      </c>
      <c r="H330" s="5" t="str">
        <f>IF(A330&lt;&gt;"",IF($M$12,_xlfn.XLOOKUP(A330,Harcamalar!$D$2:$D$120,Harcamalar!$H$2:$H$120,""),""),"")</f>
        <v/>
      </c>
      <c r="I330" s="5">
        <f t="shared" si="34"/>
        <v>4845409.1264057904</v>
      </c>
    </row>
    <row r="331" spans="1:9" x14ac:dyDescent="0.25">
      <c r="A331" s="3">
        <v>55519</v>
      </c>
      <c r="B331" s="7">
        <f t="shared" si="30"/>
        <v>58</v>
      </c>
      <c r="C331" s="5">
        <f t="shared" si="35"/>
        <v>4845409.1264057904</v>
      </c>
      <c r="D331" s="5">
        <f t="shared" si="31"/>
        <v>95756.331339565979</v>
      </c>
      <c r="E331" s="5">
        <f t="shared" si="32"/>
        <v>28726.899401869792</v>
      </c>
      <c r="F331" s="5">
        <f t="shared" si="33"/>
        <v>24227.045632028952</v>
      </c>
      <c r="G331" s="5">
        <f>IF(A331&lt;&gt;"",IF($M$12,_xlfn.XLOOKUP(A331,Harcamalar!$D$2:$D$100,Harcamalar!$G$2:$G$100,0),0),"")</f>
        <v>0</v>
      </c>
      <c r="H331" s="5" t="str">
        <f>IF(A331&lt;&gt;"",IF($M$12,_xlfn.XLOOKUP(A331,Harcamalar!$D$2:$D$120,Harcamalar!$H$2:$H$120,""),""),"")</f>
        <v/>
      </c>
      <c r="I331" s="5">
        <f t="shared" si="34"/>
        <v>4898363.071439689</v>
      </c>
    </row>
    <row r="332" spans="1:9" x14ac:dyDescent="0.25">
      <c r="A332" s="3">
        <v>55550</v>
      </c>
      <c r="B332" s="7">
        <f t="shared" si="30"/>
        <v>58</v>
      </c>
      <c r="C332" s="5">
        <f t="shared" si="35"/>
        <v>4898363.071439689</v>
      </c>
      <c r="D332" s="5">
        <f t="shared" si="31"/>
        <v>95756.331339565979</v>
      </c>
      <c r="E332" s="5">
        <f t="shared" si="32"/>
        <v>28726.899401869792</v>
      </c>
      <c r="F332" s="5">
        <f t="shared" si="33"/>
        <v>24491.815357198444</v>
      </c>
      <c r="G332" s="5">
        <f>IF(A332&lt;&gt;"",IF($M$12,_xlfn.XLOOKUP(A332,Harcamalar!$D$2:$D$100,Harcamalar!$G$2:$G$100,0),0),"")</f>
        <v>0</v>
      </c>
      <c r="H332" s="5" t="str">
        <f>IF(A332&lt;&gt;"",IF($M$12,_xlfn.XLOOKUP(A332,Harcamalar!$D$2:$D$120,Harcamalar!$H$2:$H$120,""),""),"")</f>
        <v/>
      </c>
      <c r="I332" s="5">
        <f t="shared" si="34"/>
        <v>4951581.7861987567</v>
      </c>
    </row>
    <row r="333" spans="1:9" x14ac:dyDescent="0.25">
      <c r="A333" s="3">
        <v>55579</v>
      </c>
      <c r="B333" s="7">
        <f t="shared" si="30"/>
        <v>58</v>
      </c>
      <c r="C333" s="5">
        <f t="shared" si="35"/>
        <v>4951581.7861987567</v>
      </c>
      <c r="D333" s="5">
        <f t="shared" si="31"/>
        <v>95756.331339565979</v>
      </c>
      <c r="E333" s="5">
        <f t="shared" si="32"/>
        <v>28726.899401869792</v>
      </c>
      <c r="F333" s="5">
        <f t="shared" si="33"/>
        <v>24757.908930993784</v>
      </c>
      <c r="G333" s="5">
        <f>IF(A333&lt;&gt;"",IF($M$12,_xlfn.XLOOKUP(A333,Harcamalar!$D$2:$D$100,Harcamalar!$G$2:$G$100,0),0),"")</f>
        <v>0</v>
      </c>
      <c r="H333" s="5" t="str">
        <f>IF(A333&lt;&gt;"",IF($M$12,_xlfn.XLOOKUP(A333,Harcamalar!$D$2:$D$120,Harcamalar!$H$2:$H$120,""),""),"")</f>
        <v/>
      </c>
      <c r="I333" s="5">
        <f t="shared" si="34"/>
        <v>5005066.5945316199</v>
      </c>
    </row>
    <row r="334" spans="1:9" x14ac:dyDescent="0.25">
      <c r="A334" s="3">
        <v>55610</v>
      </c>
      <c r="B334" s="7">
        <f t="shared" si="30"/>
        <v>58</v>
      </c>
      <c r="C334" s="5">
        <f t="shared" si="35"/>
        <v>5005066.5945316199</v>
      </c>
      <c r="D334" s="5">
        <f t="shared" si="31"/>
        <v>95756.331339565979</v>
      </c>
      <c r="E334" s="5">
        <f t="shared" si="32"/>
        <v>28726.899401869792</v>
      </c>
      <c r="F334" s="5">
        <f t="shared" si="33"/>
        <v>25025.3329726581</v>
      </c>
      <c r="G334" s="5">
        <f>IF(A334&lt;&gt;"",IF($M$12,_xlfn.XLOOKUP(A334,Harcamalar!$D$2:$D$100,Harcamalar!$G$2:$G$100,0),0),"")</f>
        <v>0</v>
      </c>
      <c r="H334" s="5" t="str">
        <f>IF(A334&lt;&gt;"",IF($M$12,_xlfn.XLOOKUP(A334,Harcamalar!$D$2:$D$120,Harcamalar!$H$2:$H$120,""),""),"")</f>
        <v/>
      </c>
      <c r="I334" s="5">
        <f t="shared" si="34"/>
        <v>5058818.8269061474</v>
      </c>
    </row>
    <row r="335" spans="1:9" x14ac:dyDescent="0.25">
      <c r="A335" s="3">
        <v>55640</v>
      </c>
      <c r="B335" s="7">
        <f t="shared" si="30"/>
        <v>58</v>
      </c>
      <c r="C335" s="5">
        <f t="shared" si="35"/>
        <v>5058818.8269061474</v>
      </c>
      <c r="D335" s="5">
        <f t="shared" si="31"/>
        <v>95756.331339565979</v>
      </c>
      <c r="E335" s="5">
        <f t="shared" si="32"/>
        <v>28726.899401869792</v>
      </c>
      <c r="F335" s="5">
        <f t="shared" si="33"/>
        <v>25294.094134530736</v>
      </c>
      <c r="G335" s="5">
        <f>IF(A335&lt;&gt;"",IF($M$12,_xlfn.XLOOKUP(A335,Harcamalar!$D$2:$D$100,Harcamalar!$G$2:$G$100,0),0),"")</f>
        <v>0</v>
      </c>
      <c r="H335" s="5" t="str">
        <f>IF(A335&lt;&gt;"",IF($M$12,_xlfn.XLOOKUP(A335,Harcamalar!$D$2:$D$120,Harcamalar!$H$2:$H$120,""),""),"")</f>
        <v/>
      </c>
      <c r="I335" s="5">
        <f t="shared" si="34"/>
        <v>5112839.820442548</v>
      </c>
    </row>
    <row r="336" spans="1:9" x14ac:dyDescent="0.25">
      <c r="A336" s="3">
        <v>55671</v>
      </c>
      <c r="B336" s="7">
        <f t="shared" si="30"/>
        <v>58</v>
      </c>
      <c r="C336" s="5">
        <f t="shared" si="35"/>
        <v>5112839.820442548</v>
      </c>
      <c r="D336" s="5">
        <f t="shared" si="31"/>
        <v>95756.331339565979</v>
      </c>
      <c r="E336" s="5">
        <f t="shared" si="32"/>
        <v>28726.899401869792</v>
      </c>
      <c r="F336" s="5">
        <f t="shared" si="33"/>
        <v>25564.19910221274</v>
      </c>
      <c r="G336" s="5">
        <f>IF(A336&lt;&gt;"",IF($M$12,_xlfn.XLOOKUP(A336,Harcamalar!$D$2:$D$100,Harcamalar!$G$2:$G$100,0),0),"")</f>
        <v>0</v>
      </c>
      <c r="H336" s="5" t="str">
        <f>IF(A336&lt;&gt;"",IF($M$12,_xlfn.XLOOKUP(A336,Harcamalar!$D$2:$D$120,Harcamalar!$H$2:$H$120,""),""),"")</f>
        <v/>
      </c>
      <c r="I336" s="5">
        <f t="shared" si="34"/>
        <v>5167130.9189466303</v>
      </c>
    </row>
    <row r="337" spans="1:9" x14ac:dyDescent="0.25">
      <c r="A337" s="3">
        <v>55701</v>
      </c>
      <c r="B337" s="7">
        <f t="shared" si="30"/>
        <v>58</v>
      </c>
      <c r="C337" s="5">
        <f t="shared" si="35"/>
        <v>5167130.9189466303</v>
      </c>
      <c r="D337" s="5">
        <f t="shared" si="31"/>
        <v>95756.331339565979</v>
      </c>
      <c r="E337" s="5">
        <f t="shared" si="32"/>
        <v>28726.899401869792</v>
      </c>
      <c r="F337" s="5">
        <f t="shared" si="33"/>
        <v>25835.654594733151</v>
      </c>
      <c r="G337" s="5">
        <f>IF(A337&lt;&gt;"",IF($M$12,_xlfn.XLOOKUP(A337,Harcamalar!$D$2:$D$100,Harcamalar!$G$2:$G$100,0),0),"")</f>
        <v>0</v>
      </c>
      <c r="H337" s="5" t="str">
        <f>IF(A337&lt;&gt;"",IF($M$12,_xlfn.XLOOKUP(A337,Harcamalar!$D$2:$D$120,Harcamalar!$H$2:$H$120,""),""),"")</f>
        <v/>
      </c>
      <c r="I337" s="5">
        <f t="shared" si="34"/>
        <v>5221693.4729432333</v>
      </c>
    </row>
    <row r="338" spans="1:9" x14ac:dyDescent="0.25">
      <c r="A338" s="3">
        <v>55732</v>
      </c>
      <c r="B338" s="7">
        <f t="shared" si="30"/>
        <v>58</v>
      </c>
      <c r="C338" s="5">
        <f t="shared" si="35"/>
        <v>5221693.4729432333</v>
      </c>
      <c r="D338" s="5">
        <f t="shared" si="31"/>
        <v>95756.331339565979</v>
      </c>
      <c r="E338" s="5">
        <f t="shared" si="32"/>
        <v>28726.899401869792</v>
      </c>
      <c r="F338" s="5">
        <f t="shared" si="33"/>
        <v>26108.467364716169</v>
      </c>
      <c r="G338" s="5">
        <f>IF(A338&lt;&gt;"",IF($M$12,_xlfn.XLOOKUP(A338,Harcamalar!$D$2:$D$100,Harcamalar!$G$2:$G$100,0),0),"")</f>
        <v>0</v>
      </c>
      <c r="H338" s="5" t="str">
        <f>IF(A338&lt;&gt;"",IF($M$12,_xlfn.XLOOKUP(A338,Harcamalar!$D$2:$D$120,Harcamalar!$H$2:$H$120,""),""),"")</f>
        <v/>
      </c>
      <c r="I338" s="5">
        <f t="shared" si="34"/>
        <v>5276528.8397098193</v>
      </c>
    </row>
    <row r="339" spans="1:9" x14ac:dyDescent="0.25">
      <c r="A339" s="3">
        <v>55763</v>
      </c>
      <c r="B339" s="7">
        <f t="shared" si="30"/>
        <v>58</v>
      </c>
      <c r="C339" s="5">
        <f t="shared" si="35"/>
        <v>5276528.8397098193</v>
      </c>
      <c r="D339" s="5">
        <f t="shared" si="31"/>
        <v>95756.331339565979</v>
      </c>
      <c r="E339" s="5">
        <f t="shared" si="32"/>
        <v>28726.899401869792</v>
      </c>
      <c r="F339" s="5">
        <f t="shared" si="33"/>
        <v>26382.644198549096</v>
      </c>
      <c r="G339" s="5">
        <f>IF(A339&lt;&gt;"",IF($M$12,_xlfn.XLOOKUP(A339,Harcamalar!$D$2:$D$100,Harcamalar!$G$2:$G$100,0),0),"")</f>
        <v>0</v>
      </c>
      <c r="H339" s="5" t="str">
        <f>IF(A339&lt;&gt;"",IF($M$12,_xlfn.XLOOKUP(A339,Harcamalar!$D$2:$D$120,Harcamalar!$H$2:$H$120,""),""),"")</f>
        <v/>
      </c>
      <c r="I339" s="5">
        <f t="shared" si="34"/>
        <v>5331638.3833102379</v>
      </c>
    </row>
    <row r="340" spans="1:9" x14ac:dyDescent="0.25">
      <c r="A340" s="3">
        <v>55793</v>
      </c>
      <c r="B340" s="7">
        <f t="shared" si="30"/>
        <v>58</v>
      </c>
      <c r="C340" s="5">
        <f t="shared" si="35"/>
        <v>5331638.3833102379</v>
      </c>
      <c r="D340" s="5">
        <f t="shared" si="31"/>
        <v>95756.331339565979</v>
      </c>
      <c r="E340" s="5">
        <f t="shared" si="32"/>
        <v>28726.899401869792</v>
      </c>
      <c r="F340" s="5">
        <f t="shared" si="33"/>
        <v>26658.19191655119</v>
      </c>
      <c r="G340" s="5">
        <f>IF(A340&lt;&gt;"",IF($M$12,_xlfn.XLOOKUP(A340,Harcamalar!$D$2:$D$100,Harcamalar!$G$2:$G$100,0),0),"")</f>
        <v>0</v>
      </c>
      <c r="H340" s="5" t="str">
        <f>IF(A340&lt;&gt;"",IF($M$12,_xlfn.XLOOKUP(A340,Harcamalar!$D$2:$D$120,Harcamalar!$H$2:$H$120,""),""),"")</f>
        <v/>
      </c>
      <c r="I340" s="5">
        <f t="shared" si="34"/>
        <v>5387023.474628659</v>
      </c>
    </row>
    <row r="341" spans="1:9" x14ac:dyDescent="0.25">
      <c r="A341" s="3">
        <v>55824</v>
      </c>
      <c r="B341" s="7">
        <f t="shared" si="30"/>
        <v>58</v>
      </c>
      <c r="C341" s="5">
        <f t="shared" si="35"/>
        <v>5387023.474628659</v>
      </c>
      <c r="D341" s="5">
        <f t="shared" si="31"/>
        <v>95756.331339565979</v>
      </c>
      <c r="E341" s="5">
        <f t="shared" si="32"/>
        <v>28726.899401869792</v>
      </c>
      <c r="F341" s="5">
        <f t="shared" si="33"/>
        <v>26935.117373143294</v>
      </c>
      <c r="G341" s="5">
        <f>IF(A341&lt;&gt;"",IF($M$12,_xlfn.XLOOKUP(A341,Harcamalar!$D$2:$D$100,Harcamalar!$G$2:$G$100,0),0),"")</f>
        <v>0</v>
      </c>
      <c r="H341" s="5" t="str">
        <f>IF(A341&lt;&gt;"",IF($M$12,_xlfn.XLOOKUP(A341,Harcamalar!$D$2:$D$120,Harcamalar!$H$2:$H$120,""),""),"")</f>
        <v/>
      </c>
      <c r="I341" s="5">
        <f t="shared" si="34"/>
        <v>5442685.4914036719</v>
      </c>
    </row>
    <row r="342" spans="1:9" x14ac:dyDescent="0.25">
      <c r="A342" s="3">
        <v>55854</v>
      </c>
      <c r="B342" s="7">
        <f t="shared" si="30"/>
        <v>58</v>
      </c>
      <c r="C342" s="5">
        <f t="shared" si="35"/>
        <v>5442685.4914036719</v>
      </c>
      <c r="D342" s="5">
        <f t="shared" si="31"/>
        <v>95756.331339565979</v>
      </c>
      <c r="E342" s="5">
        <f t="shared" si="32"/>
        <v>28726.899401869792</v>
      </c>
      <c r="F342" s="5">
        <f t="shared" si="33"/>
        <v>27213.427457018359</v>
      </c>
      <c r="G342" s="5">
        <f>IF(A342&lt;&gt;"",IF($M$12,_xlfn.XLOOKUP(A342,Harcamalar!$D$2:$D$100,Harcamalar!$G$2:$G$100,0),0),"")</f>
        <v>0</v>
      </c>
      <c r="H342" s="5" t="str">
        <f>IF(A342&lt;&gt;"",IF($M$12,_xlfn.XLOOKUP(A342,Harcamalar!$D$2:$D$120,Harcamalar!$H$2:$H$120,""),""),"")</f>
        <v/>
      </c>
      <c r="I342" s="5">
        <f t="shared" si="34"/>
        <v>5498625.8182625603</v>
      </c>
    </row>
    <row r="343" spans="1:9" x14ac:dyDescent="0.25">
      <c r="A343" s="3">
        <v>55885</v>
      </c>
      <c r="B343" s="7">
        <f t="shared" si="30"/>
        <v>59</v>
      </c>
      <c r="C343" s="5">
        <f t="shared" si="35"/>
        <v>5498625.8182625603</v>
      </c>
      <c r="D343" s="5">
        <f t="shared" si="31"/>
        <v>97671.45796635728</v>
      </c>
      <c r="E343" s="5">
        <f t="shared" si="32"/>
        <v>29301.437389907183</v>
      </c>
      <c r="F343" s="5">
        <f t="shared" si="33"/>
        <v>27493.129091312803</v>
      </c>
      <c r="G343" s="5">
        <f>IF(A343&lt;&gt;"",IF($M$12,_xlfn.XLOOKUP(A343,Harcamalar!$D$2:$D$100,Harcamalar!$G$2:$G$100,0),0),"")</f>
        <v>0</v>
      </c>
      <c r="H343" s="5" t="str">
        <f>IF(A343&lt;&gt;"",IF($M$12,_xlfn.XLOOKUP(A343,Harcamalar!$D$2:$D$120,Harcamalar!$H$2:$H$120,""),""),"")</f>
        <v/>
      </c>
      <c r="I343" s="5">
        <f t="shared" si="34"/>
        <v>5555420.3847437808</v>
      </c>
    </row>
    <row r="344" spans="1:9" x14ac:dyDescent="0.25">
      <c r="A344" s="3">
        <v>55916</v>
      </c>
      <c r="B344" s="7">
        <f t="shared" si="30"/>
        <v>59</v>
      </c>
      <c r="C344" s="5">
        <f t="shared" si="35"/>
        <v>5555420.3847437808</v>
      </c>
      <c r="D344" s="5">
        <f t="shared" si="31"/>
        <v>97671.45796635728</v>
      </c>
      <c r="E344" s="5">
        <f t="shared" si="32"/>
        <v>29301.437389907183</v>
      </c>
      <c r="F344" s="5">
        <f t="shared" si="33"/>
        <v>27777.101923718903</v>
      </c>
      <c r="G344" s="5">
        <f>IF(A344&lt;&gt;"",IF($M$12,_xlfn.XLOOKUP(A344,Harcamalar!$D$2:$D$100,Harcamalar!$G$2:$G$100,0),0),"")</f>
        <v>0</v>
      </c>
      <c r="H344" s="5" t="str">
        <f>IF(A344&lt;&gt;"",IF($M$12,_xlfn.XLOOKUP(A344,Harcamalar!$D$2:$D$120,Harcamalar!$H$2:$H$120,""),""),"")</f>
        <v/>
      </c>
      <c r="I344" s="5">
        <f t="shared" si="34"/>
        <v>5612498.9240574073</v>
      </c>
    </row>
    <row r="345" spans="1:9" x14ac:dyDescent="0.25">
      <c r="A345" s="3">
        <v>55944</v>
      </c>
      <c r="B345" s="7">
        <f t="shared" si="30"/>
        <v>59</v>
      </c>
      <c r="C345" s="5">
        <f t="shared" si="35"/>
        <v>5612498.9240574073</v>
      </c>
      <c r="D345" s="5">
        <f t="shared" si="31"/>
        <v>97671.45796635728</v>
      </c>
      <c r="E345" s="5">
        <f t="shared" si="32"/>
        <v>29301.437389907183</v>
      </c>
      <c r="F345" s="5">
        <f t="shared" si="33"/>
        <v>28062.494620287038</v>
      </c>
      <c r="G345" s="5">
        <f>IF(A345&lt;&gt;"",IF($M$12,_xlfn.XLOOKUP(A345,Harcamalar!$D$2:$D$100,Harcamalar!$G$2:$G$100,0),0),"")</f>
        <v>0</v>
      </c>
      <c r="H345" s="5" t="str">
        <f>IF(A345&lt;&gt;"",IF($M$12,_xlfn.XLOOKUP(A345,Harcamalar!$D$2:$D$120,Harcamalar!$H$2:$H$120,""),""),"")</f>
        <v/>
      </c>
      <c r="I345" s="5">
        <f t="shared" si="34"/>
        <v>5669862.8560676016</v>
      </c>
    </row>
    <row r="346" spans="1:9" x14ac:dyDescent="0.25">
      <c r="A346" s="3">
        <v>55975</v>
      </c>
      <c r="B346" s="7">
        <f t="shared" si="30"/>
        <v>59</v>
      </c>
      <c r="C346" s="5">
        <f t="shared" si="35"/>
        <v>5669862.8560676016</v>
      </c>
      <c r="D346" s="5">
        <f t="shared" si="31"/>
        <v>97671.45796635728</v>
      </c>
      <c r="E346" s="5">
        <f t="shared" si="32"/>
        <v>29301.437389907183</v>
      </c>
      <c r="F346" s="5">
        <f t="shared" si="33"/>
        <v>28349.314280338007</v>
      </c>
      <c r="G346" s="5">
        <f>IF(A346&lt;&gt;"",IF($M$12,_xlfn.XLOOKUP(A346,Harcamalar!$D$2:$D$100,Harcamalar!$G$2:$G$100,0),0),"")</f>
        <v>0</v>
      </c>
      <c r="H346" s="5" t="str">
        <f>IF(A346&lt;&gt;"",IF($M$12,_xlfn.XLOOKUP(A346,Harcamalar!$D$2:$D$120,Harcamalar!$H$2:$H$120,""),""),"")</f>
        <v/>
      </c>
      <c r="I346" s="5">
        <f t="shared" si="34"/>
        <v>5727513.6077378467</v>
      </c>
    </row>
    <row r="347" spans="1:9" x14ac:dyDescent="0.25">
      <c r="A347" s="3">
        <v>56005</v>
      </c>
      <c r="B347" s="7">
        <f t="shared" si="30"/>
        <v>59</v>
      </c>
      <c r="C347" s="5">
        <f t="shared" si="35"/>
        <v>5727513.6077378467</v>
      </c>
      <c r="D347" s="5">
        <f t="shared" si="31"/>
        <v>97671.45796635728</v>
      </c>
      <c r="E347" s="5">
        <f t="shared" si="32"/>
        <v>29301.437389907183</v>
      </c>
      <c r="F347" s="5">
        <f t="shared" si="33"/>
        <v>28637.568038689235</v>
      </c>
      <c r="G347" s="5">
        <f>IF(A347&lt;&gt;"",IF($M$12,_xlfn.XLOOKUP(A347,Harcamalar!$D$2:$D$100,Harcamalar!$G$2:$G$100,0),0),"")</f>
        <v>0</v>
      </c>
      <c r="H347" s="5" t="str">
        <f>IF(A347&lt;&gt;"",IF($M$12,_xlfn.XLOOKUP(A347,Harcamalar!$D$2:$D$120,Harcamalar!$H$2:$H$120,""),""),"")</f>
        <v/>
      </c>
      <c r="I347" s="5">
        <f t="shared" si="34"/>
        <v>5785452.6131664431</v>
      </c>
    </row>
    <row r="348" spans="1:9" x14ac:dyDescent="0.25">
      <c r="A348" s="3">
        <v>56036</v>
      </c>
      <c r="B348" s="7">
        <f t="shared" si="30"/>
        <v>59</v>
      </c>
      <c r="C348" s="5">
        <f t="shared" si="35"/>
        <v>5785452.6131664431</v>
      </c>
      <c r="D348" s="5">
        <f t="shared" si="31"/>
        <v>97671.45796635728</v>
      </c>
      <c r="E348" s="5">
        <f t="shared" si="32"/>
        <v>29301.437389907183</v>
      </c>
      <c r="F348" s="5">
        <f t="shared" si="33"/>
        <v>28927.263065832216</v>
      </c>
      <c r="G348" s="5">
        <f>IF(A348&lt;&gt;"",IF($M$12,_xlfn.XLOOKUP(A348,Harcamalar!$D$2:$D$100,Harcamalar!$G$2:$G$100,0),0),"")</f>
        <v>0</v>
      </c>
      <c r="H348" s="5" t="str">
        <f>IF(A348&lt;&gt;"",IF($M$12,_xlfn.XLOOKUP(A348,Harcamalar!$D$2:$D$120,Harcamalar!$H$2:$H$120,""),""),"")</f>
        <v/>
      </c>
      <c r="I348" s="5">
        <f t="shared" si="34"/>
        <v>5843681.3136221832</v>
      </c>
    </row>
    <row r="349" spans="1:9" x14ac:dyDescent="0.25">
      <c r="A349" s="3">
        <v>56066</v>
      </c>
      <c r="B349" s="7">
        <f t="shared" si="30"/>
        <v>59</v>
      </c>
      <c r="C349" s="5">
        <f t="shared" si="35"/>
        <v>5843681.3136221832</v>
      </c>
      <c r="D349" s="5">
        <f t="shared" si="31"/>
        <v>97671.45796635728</v>
      </c>
      <c r="E349" s="5">
        <f t="shared" si="32"/>
        <v>29301.437389907183</v>
      </c>
      <c r="F349" s="5">
        <f t="shared" si="33"/>
        <v>29218.406568110917</v>
      </c>
      <c r="G349" s="5">
        <f>IF(A349&lt;&gt;"",IF($M$12,_xlfn.XLOOKUP(A349,Harcamalar!$D$2:$D$100,Harcamalar!$G$2:$G$100,0),0),"")</f>
        <v>0</v>
      </c>
      <c r="H349" s="5" t="str">
        <f>IF(A349&lt;&gt;"",IF($M$12,_xlfn.XLOOKUP(A349,Harcamalar!$D$2:$D$120,Harcamalar!$H$2:$H$120,""),""),"")</f>
        <v/>
      </c>
      <c r="I349" s="5">
        <f t="shared" si="34"/>
        <v>5902201.1575802015</v>
      </c>
    </row>
    <row r="350" spans="1:9" x14ac:dyDescent="0.25">
      <c r="A350" s="3">
        <v>56097</v>
      </c>
      <c r="B350" s="7">
        <f t="shared" si="30"/>
        <v>59</v>
      </c>
      <c r="C350" s="5">
        <f t="shared" si="35"/>
        <v>5902201.1575802015</v>
      </c>
      <c r="D350" s="5">
        <f t="shared" si="31"/>
        <v>97671.45796635728</v>
      </c>
      <c r="E350" s="5">
        <f t="shared" si="32"/>
        <v>29301.437389907183</v>
      </c>
      <c r="F350" s="5">
        <f t="shared" si="33"/>
        <v>29511.005787901009</v>
      </c>
      <c r="G350" s="5">
        <f>IF(A350&lt;&gt;"",IF($M$12,_xlfn.XLOOKUP(A350,Harcamalar!$D$2:$D$100,Harcamalar!$G$2:$G$100,0),0),"")</f>
        <v>0</v>
      </c>
      <c r="H350" s="5" t="str">
        <f>IF(A350&lt;&gt;"",IF($M$12,_xlfn.XLOOKUP(A350,Harcamalar!$D$2:$D$120,Harcamalar!$H$2:$H$120,""),""),"")</f>
        <v/>
      </c>
      <c r="I350" s="5">
        <f t="shared" si="34"/>
        <v>5961013.6007580096</v>
      </c>
    </row>
    <row r="351" spans="1:9" x14ac:dyDescent="0.25">
      <c r="A351" s="3">
        <v>56128</v>
      </c>
      <c r="B351" s="7">
        <f t="shared" si="30"/>
        <v>59</v>
      </c>
      <c r="C351" s="5">
        <f t="shared" si="35"/>
        <v>5961013.6007580096</v>
      </c>
      <c r="D351" s="5">
        <f t="shared" si="31"/>
        <v>97671.45796635728</v>
      </c>
      <c r="E351" s="5">
        <f t="shared" si="32"/>
        <v>29301.437389907183</v>
      </c>
      <c r="F351" s="5">
        <f t="shared" si="33"/>
        <v>29805.068003790049</v>
      </c>
      <c r="G351" s="5">
        <f>IF(A351&lt;&gt;"",IF($M$12,_xlfn.XLOOKUP(A351,Harcamalar!$D$2:$D$100,Harcamalar!$G$2:$G$100,0),0),"")</f>
        <v>0</v>
      </c>
      <c r="H351" s="5" t="str">
        <f>IF(A351&lt;&gt;"",IF($M$12,_xlfn.XLOOKUP(A351,Harcamalar!$D$2:$D$120,Harcamalar!$H$2:$H$120,""),""),"")</f>
        <v/>
      </c>
      <c r="I351" s="5">
        <f t="shared" si="34"/>
        <v>6020120.1061517075</v>
      </c>
    </row>
    <row r="352" spans="1:9" x14ac:dyDescent="0.25">
      <c r="A352" s="3">
        <v>56158</v>
      </c>
      <c r="B352" s="7">
        <f t="shared" si="30"/>
        <v>59</v>
      </c>
      <c r="C352" s="5">
        <f t="shared" si="35"/>
        <v>6020120.1061517075</v>
      </c>
      <c r="D352" s="5">
        <f t="shared" si="31"/>
        <v>97671.45796635728</v>
      </c>
      <c r="E352" s="5">
        <f t="shared" si="32"/>
        <v>29301.437389907183</v>
      </c>
      <c r="F352" s="5">
        <f t="shared" si="33"/>
        <v>30100.600530758536</v>
      </c>
      <c r="G352" s="5">
        <f>IF(A352&lt;&gt;"",IF($M$12,_xlfn.XLOOKUP(A352,Harcamalar!$D$2:$D$100,Harcamalar!$G$2:$G$100,0),0),"")</f>
        <v>0</v>
      </c>
      <c r="H352" s="5" t="str">
        <f>IF(A352&lt;&gt;"",IF($M$12,_xlfn.XLOOKUP(A352,Harcamalar!$D$2:$D$120,Harcamalar!$H$2:$H$120,""),""),"")</f>
        <v/>
      </c>
      <c r="I352" s="5">
        <f t="shared" si="34"/>
        <v>6079522.1440723734</v>
      </c>
    </row>
    <row r="353" spans="1:9" x14ac:dyDescent="0.25">
      <c r="A353" s="3">
        <v>56189</v>
      </c>
      <c r="B353" s="7">
        <f t="shared" si="30"/>
        <v>59</v>
      </c>
      <c r="C353" s="5">
        <f t="shared" si="35"/>
        <v>6079522.1440723734</v>
      </c>
      <c r="D353" s="5">
        <f t="shared" si="31"/>
        <v>97671.45796635728</v>
      </c>
      <c r="E353" s="5">
        <f t="shared" si="32"/>
        <v>29301.437389907183</v>
      </c>
      <c r="F353" s="5">
        <f t="shared" si="33"/>
        <v>30397.610720361867</v>
      </c>
      <c r="G353" s="5">
        <f>IF(A353&lt;&gt;"",IF($M$12,_xlfn.XLOOKUP(A353,Harcamalar!$D$2:$D$100,Harcamalar!$G$2:$G$100,0),0),"")</f>
        <v>0</v>
      </c>
      <c r="H353" s="5" t="str">
        <f>IF(A353&lt;&gt;"",IF($M$12,_xlfn.XLOOKUP(A353,Harcamalar!$D$2:$D$120,Harcamalar!$H$2:$H$120,""),""),"")</f>
        <v/>
      </c>
      <c r="I353" s="5">
        <f t="shared" si="34"/>
        <v>6139221.1921826424</v>
      </c>
    </row>
    <row r="354" spans="1:9" x14ac:dyDescent="0.25">
      <c r="A354" s="3">
        <v>56219</v>
      </c>
      <c r="B354" s="7">
        <f t="shared" si="30"/>
        <v>59</v>
      </c>
      <c r="C354" s="5">
        <f t="shared" si="35"/>
        <v>6139221.1921826424</v>
      </c>
      <c r="D354" s="5">
        <f t="shared" si="31"/>
        <v>97671.45796635728</v>
      </c>
      <c r="E354" s="5">
        <f t="shared" si="32"/>
        <v>29301.437389907183</v>
      </c>
      <c r="F354" s="5">
        <f t="shared" si="33"/>
        <v>30696.105960913213</v>
      </c>
      <c r="G354" s="5">
        <f>IF(A354&lt;&gt;"",IF($M$12,_xlfn.XLOOKUP(A354,Harcamalar!$D$2:$D$100,Harcamalar!$G$2:$G$100,0),0),"")</f>
        <v>0</v>
      </c>
      <c r="H354" s="5" t="str">
        <f>IF(A354&lt;&gt;"",IF($M$12,_xlfn.XLOOKUP(A354,Harcamalar!$D$2:$D$120,Harcamalar!$H$2:$H$120,""),""),"")</f>
        <v/>
      </c>
      <c r="I354" s="5">
        <f t="shared" si="34"/>
        <v>6199218.7355334628</v>
      </c>
    </row>
    <row r="355" spans="1:9" x14ac:dyDescent="0.25">
      <c r="A355" s="3">
        <v>56250</v>
      </c>
      <c r="B355" s="7">
        <f t="shared" si="30"/>
        <v>60</v>
      </c>
      <c r="C355" s="5">
        <f t="shared" si="35"/>
        <v>6199218.7355334628</v>
      </c>
      <c r="D355" s="5">
        <f t="shared" si="31"/>
        <v>99624.887125684443</v>
      </c>
      <c r="E355" s="5">
        <f t="shared" si="32"/>
        <v>29887.466137705331</v>
      </c>
      <c r="F355" s="5">
        <f t="shared" si="33"/>
        <v>30996.093677667315</v>
      </c>
      <c r="G355" s="5">
        <f>IF(A355&lt;&gt;"",IF($M$12,_xlfn.XLOOKUP(A355,Harcamalar!$D$2:$D$100,Harcamalar!$G$2:$G$100,0),0),"")</f>
        <v>0</v>
      </c>
      <c r="H355" s="5" t="str">
        <f>IF(A355&lt;&gt;"",IF($M$12,_xlfn.XLOOKUP(A355,Harcamalar!$D$2:$D$120,Harcamalar!$H$2:$H$120,""),""),"")</f>
        <v/>
      </c>
      <c r="I355" s="5">
        <f t="shared" si="34"/>
        <v>6260102.2953488352</v>
      </c>
    </row>
    <row r="356" spans="1:9" x14ac:dyDescent="0.25">
      <c r="A356" s="3">
        <v>56281</v>
      </c>
      <c r="B356" s="7">
        <f t="shared" si="30"/>
        <v>60</v>
      </c>
      <c r="C356" s="5">
        <f t="shared" si="35"/>
        <v>6260102.2953488352</v>
      </c>
      <c r="D356" s="5">
        <f t="shared" si="31"/>
        <v>99624.887125684443</v>
      </c>
      <c r="E356" s="5">
        <f t="shared" si="32"/>
        <v>29887.466137705331</v>
      </c>
      <c r="F356" s="5">
        <f t="shared" si="33"/>
        <v>31300.511476744177</v>
      </c>
      <c r="G356" s="5">
        <f>IF(A356&lt;&gt;"",IF($M$12,_xlfn.XLOOKUP(A356,Harcamalar!$D$2:$D$100,Harcamalar!$G$2:$G$100,0),0),"")</f>
        <v>0</v>
      </c>
      <c r="H356" s="5" t="str">
        <f>IF(A356&lt;&gt;"",IF($M$12,_xlfn.XLOOKUP(A356,Harcamalar!$D$2:$D$120,Harcamalar!$H$2:$H$120,""),""),"")</f>
        <v/>
      </c>
      <c r="I356" s="5">
        <f t="shared" si="34"/>
        <v>6321290.2729632845</v>
      </c>
    </row>
    <row r="357" spans="1:9" x14ac:dyDescent="0.25">
      <c r="A357" s="3">
        <v>56309</v>
      </c>
      <c r="B357" s="7">
        <f t="shared" si="30"/>
        <v>60</v>
      </c>
      <c r="C357" s="5">
        <f t="shared" si="35"/>
        <v>6321290.2729632845</v>
      </c>
      <c r="D357" s="5">
        <f t="shared" si="31"/>
        <v>99624.887125684443</v>
      </c>
      <c r="E357" s="5">
        <f t="shared" si="32"/>
        <v>29887.466137705331</v>
      </c>
      <c r="F357" s="5">
        <f t="shared" si="33"/>
        <v>31606.451364816425</v>
      </c>
      <c r="G357" s="5">
        <f>IF(A357&lt;&gt;"",IF($M$12,_xlfn.XLOOKUP(A357,Harcamalar!$D$2:$D$100,Harcamalar!$G$2:$G$100,0),0),"")</f>
        <v>0</v>
      </c>
      <c r="H357" s="5" t="str">
        <f>IF(A357&lt;&gt;"",IF($M$12,_xlfn.XLOOKUP(A357,Harcamalar!$D$2:$D$120,Harcamalar!$H$2:$H$120,""),""),"")</f>
        <v/>
      </c>
      <c r="I357" s="5">
        <f t="shared" si="34"/>
        <v>6382784.1904658061</v>
      </c>
    </row>
    <row r="358" spans="1:9" x14ac:dyDescent="0.25">
      <c r="A358" s="3">
        <v>56340</v>
      </c>
      <c r="B358" s="7">
        <f t="shared" si="30"/>
        <v>60</v>
      </c>
      <c r="C358" s="5">
        <f t="shared" si="35"/>
        <v>6382784.1904658061</v>
      </c>
      <c r="D358" s="5">
        <f t="shared" si="31"/>
        <v>99624.887125684443</v>
      </c>
      <c r="E358" s="5">
        <f t="shared" si="32"/>
        <v>29887.466137705331</v>
      </c>
      <c r="F358" s="5">
        <f t="shared" si="33"/>
        <v>31913.92095232903</v>
      </c>
      <c r="G358" s="5">
        <f>IF(A358&lt;&gt;"",IF($M$12,_xlfn.XLOOKUP(A358,Harcamalar!$D$2:$D$100,Harcamalar!$G$2:$G$100,0),0),"")</f>
        <v>0</v>
      </c>
      <c r="H358" s="5" t="str">
        <f>IF(A358&lt;&gt;"",IF($M$12,_xlfn.XLOOKUP(A358,Harcamalar!$D$2:$D$120,Harcamalar!$H$2:$H$120,""),""),"")</f>
        <v/>
      </c>
      <c r="I358" s="5">
        <f t="shared" si="34"/>
        <v>6444585.5775558408</v>
      </c>
    </row>
    <row r="359" spans="1:9" x14ac:dyDescent="0.25">
      <c r="A359" s="3">
        <v>56370</v>
      </c>
      <c r="B359" s="7">
        <f t="shared" si="30"/>
        <v>60</v>
      </c>
      <c r="C359" s="5">
        <f t="shared" si="35"/>
        <v>6444585.5775558408</v>
      </c>
      <c r="D359" s="5">
        <f t="shared" si="31"/>
        <v>99624.887125684443</v>
      </c>
      <c r="E359" s="5">
        <f t="shared" si="32"/>
        <v>29887.466137705331</v>
      </c>
      <c r="F359" s="5">
        <f t="shared" si="33"/>
        <v>32222.927887779206</v>
      </c>
      <c r="G359" s="5">
        <f>IF(A359&lt;&gt;"",IF($M$12,_xlfn.XLOOKUP(A359,Harcamalar!$D$2:$D$100,Harcamalar!$G$2:$G$100,0),0),"")</f>
        <v>0</v>
      </c>
      <c r="H359" s="5" t="str">
        <f>IF(A359&lt;&gt;"",IF($M$12,_xlfn.XLOOKUP(A359,Harcamalar!$D$2:$D$120,Harcamalar!$H$2:$H$120,""),""),"")</f>
        <v/>
      </c>
      <c r="I359" s="5">
        <f t="shared" si="34"/>
        <v>6506695.9715813259</v>
      </c>
    </row>
    <row r="360" spans="1:9" x14ac:dyDescent="0.25">
      <c r="A360" s="3">
        <v>56401</v>
      </c>
      <c r="B360" s="7">
        <f t="shared" si="30"/>
        <v>60</v>
      </c>
      <c r="C360" s="5">
        <f t="shared" si="35"/>
        <v>6506695.9715813259</v>
      </c>
      <c r="D360" s="5">
        <f t="shared" si="31"/>
        <v>99624.887125684443</v>
      </c>
      <c r="E360" s="5">
        <f t="shared" si="32"/>
        <v>29887.466137705331</v>
      </c>
      <c r="F360" s="5">
        <f t="shared" si="33"/>
        <v>32533.47985790663</v>
      </c>
      <c r="G360" s="5">
        <f>IF(A360&lt;&gt;"",IF($M$12,_xlfn.XLOOKUP(A360,Harcamalar!$D$2:$D$100,Harcamalar!$G$2:$G$100,0),0),"")</f>
        <v>0</v>
      </c>
      <c r="H360" s="5" t="str">
        <f>IF(A360&lt;&gt;"",IF($M$12,_xlfn.XLOOKUP(A360,Harcamalar!$D$2:$D$120,Harcamalar!$H$2:$H$120,""),""),"")</f>
        <v/>
      </c>
      <c r="I360" s="5">
        <f t="shared" si="34"/>
        <v>6569116.9175769379</v>
      </c>
    </row>
    <row r="361" spans="1:9" x14ac:dyDescent="0.25">
      <c r="A361" s="3">
        <v>56431</v>
      </c>
      <c r="B361" s="7">
        <f t="shared" si="30"/>
        <v>60</v>
      </c>
      <c r="C361" s="5">
        <f t="shared" si="35"/>
        <v>6569116.9175769379</v>
      </c>
      <c r="D361" s="5">
        <f t="shared" si="31"/>
        <v>99624.887125684443</v>
      </c>
      <c r="E361" s="5">
        <f t="shared" si="32"/>
        <v>29887.466137705331</v>
      </c>
      <c r="F361" s="5">
        <f t="shared" si="33"/>
        <v>32845.584587884689</v>
      </c>
      <c r="G361" s="5">
        <f>IF(A361&lt;&gt;"",IF($M$12,_xlfn.XLOOKUP(A361,Harcamalar!$D$2:$D$100,Harcamalar!$G$2:$G$100,0),0),"")</f>
        <v>0</v>
      </c>
      <c r="H361" s="5" t="str">
        <f>IF(A361&lt;&gt;"",IF($M$12,_xlfn.XLOOKUP(A361,Harcamalar!$D$2:$D$120,Harcamalar!$H$2:$H$120,""),""),"")</f>
        <v/>
      </c>
      <c r="I361" s="5">
        <f t="shared" si="34"/>
        <v>6631849.9683025284</v>
      </c>
    </row>
    <row r="362" spans="1:9" x14ac:dyDescent="0.25">
      <c r="A362" s="3">
        <v>56462</v>
      </c>
      <c r="B362" s="7">
        <f t="shared" si="30"/>
        <v>60</v>
      </c>
      <c r="C362" s="5">
        <f t="shared" si="35"/>
        <v>6631849.9683025284</v>
      </c>
      <c r="D362" s="5">
        <f t="shared" si="31"/>
        <v>99624.887125684443</v>
      </c>
      <c r="E362" s="5">
        <f t="shared" si="32"/>
        <v>29887.466137705331</v>
      </c>
      <c r="F362" s="5">
        <f t="shared" si="33"/>
        <v>33159.249841512639</v>
      </c>
      <c r="G362" s="5">
        <f>IF(A362&lt;&gt;"",IF($M$12,_xlfn.XLOOKUP(A362,Harcamalar!$D$2:$D$100,Harcamalar!$G$2:$G$100,0),0),"")</f>
        <v>40000</v>
      </c>
      <c r="H362" s="5" t="str">
        <f>IF(A362&lt;&gt;"",IF($M$12,_xlfn.XLOOKUP(A362,Harcamalar!$D$2:$D$120,Harcamalar!$H$2:$H$120,""),""),"")</f>
        <v>Tatil</v>
      </c>
      <c r="I362" s="5">
        <f t="shared" si="34"/>
        <v>6654896.6842817459</v>
      </c>
    </row>
    <row r="363" spans="1:9" x14ac:dyDescent="0.25">
      <c r="A363" s="3">
        <v>56493</v>
      </c>
      <c r="B363" s="7">
        <f t="shared" si="30"/>
        <v>60</v>
      </c>
      <c r="C363" s="5">
        <f t="shared" si="35"/>
        <v>6654896.6842817459</v>
      </c>
      <c r="D363" s="5">
        <f t="shared" si="31"/>
        <v>99624.887125684443</v>
      </c>
      <c r="E363" s="5">
        <f t="shared" si="32"/>
        <v>29887.466137705331</v>
      </c>
      <c r="F363" s="5">
        <f t="shared" si="33"/>
        <v>33274.483421408731</v>
      </c>
      <c r="G363" s="5">
        <f>IF(A363&lt;&gt;"",IF($M$12,_xlfn.XLOOKUP(A363,Harcamalar!$D$2:$D$100,Harcamalar!$G$2:$G$100,0),0),"")</f>
        <v>0</v>
      </c>
      <c r="H363" s="5" t="str">
        <f>IF(A363&lt;&gt;"",IF($M$12,_xlfn.XLOOKUP(A363,Harcamalar!$D$2:$D$120,Harcamalar!$H$2:$H$120,""),""),"")</f>
        <v/>
      </c>
      <c r="I363" s="5">
        <f t="shared" si="34"/>
        <v>6718058.6338408599</v>
      </c>
    </row>
    <row r="364" spans="1:9" x14ac:dyDescent="0.25">
      <c r="A364" s="3">
        <v>56523</v>
      </c>
      <c r="B364" s="7">
        <f t="shared" si="30"/>
        <v>60</v>
      </c>
      <c r="C364" s="5">
        <f t="shared" si="35"/>
        <v>6718058.6338408599</v>
      </c>
      <c r="D364" s="5">
        <f t="shared" si="31"/>
        <v>99624.887125684443</v>
      </c>
      <c r="E364" s="5">
        <f t="shared" si="32"/>
        <v>29887.466137705331</v>
      </c>
      <c r="F364" s="5">
        <f t="shared" si="33"/>
        <v>33590.293169204298</v>
      </c>
      <c r="G364" s="5">
        <f>IF(A364&lt;&gt;"",IF($M$12,_xlfn.XLOOKUP(A364,Harcamalar!$D$2:$D$100,Harcamalar!$G$2:$G$100,0),0),"")</f>
        <v>0</v>
      </c>
      <c r="H364" s="5" t="str">
        <f>IF(A364&lt;&gt;"",IF($M$12,_xlfn.XLOOKUP(A364,Harcamalar!$D$2:$D$120,Harcamalar!$H$2:$H$120,""),""),"")</f>
        <v/>
      </c>
      <c r="I364" s="5">
        <f t="shared" si="34"/>
        <v>6781536.3931477694</v>
      </c>
    </row>
    <row r="365" spans="1:9" x14ac:dyDescent="0.25">
      <c r="A365" s="3">
        <v>56554</v>
      </c>
      <c r="B365" s="7">
        <f t="shared" si="30"/>
        <v>60</v>
      </c>
      <c r="C365" s="5">
        <f t="shared" si="35"/>
        <v>6781536.3931477694</v>
      </c>
      <c r="D365" s="5">
        <f t="shared" si="31"/>
        <v>99624.887125684443</v>
      </c>
      <c r="E365" s="5">
        <f t="shared" si="32"/>
        <v>29887.466137705331</v>
      </c>
      <c r="F365" s="5">
        <f t="shared" si="33"/>
        <v>33907.681965738848</v>
      </c>
      <c r="G365" s="5">
        <f>IF(A365&lt;&gt;"",IF($M$12,_xlfn.XLOOKUP(A365,Harcamalar!$D$2:$D$100,Harcamalar!$G$2:$G$100,0),0),"")</f>
        <v>0</v>
      </c>
      <c r="H365" s="5" t="str">
        <f>IF(A365&lt;&gt;"",IF($M$12,_xlfn.XLOOKUP(A365,Harcamalar!$D$2:$D$120,Harcamalar!$H$2:$H$120,""),""),"")</f>
        <v/>
      </c>
      <c r="I365" s="5">
        <f t="shared" si="34"/>
        <v>6845331.5412512133</v>
      </c>
    </row>
    <row r="366" spans="1:9" x14ac:dyDescent="0.25">
      <c r="A366" s="3">
        <v>56584</v>
      </c>
      <c r="B366" s="7">
        <f t="shared" si="30"/>
        <v>60</v>
      </c>
      <c r="C366" s="5">
        <f t="shared" si="35"/>
        <v>6845331.5412512133</v>
      </c>
      <c r="D366" s="5">
        <f t="shared" si="31"/>
        <v>99624.887125684443</v>
      </c>
      <c r="E366" s="5">
        <f t="shared" si="32"/>
        <v>29887.466137705331</v>
      </c>
      <c r="F366" s="5">
        <f t="shared" si="33"/>
        <v>34226.657706256068</v>
      </c>
      <c r="G366" s="5">
        <f>IF(A366&lt;&gt;"",IF($M$12,_xlfn.XLOOKUP(A366,Harcamalar!$D$2:$D$100,Harcamalar!$G$2:$G$100,0),0),"")</f>
        <v>0</v>
      </c>
      <c r="H366" s="5" t="str">
        <f>IF(A366&lt;&gt;"",IF($M$12,_xlfn.XLOOKUP(A366,Harcamalar!$D$2:$D$120,Harcamalar!$H$2:$H$120,""),""),"")</f>
        <v/>
      </c>
      <c r="I366" s="5">
        <f t="shared" si="34"/>
        <v>6909445.6650951747</v>
      </c>
    </row>
    <row r="367" spans="1:9" x14ac:dyDescent="0.25">
      <c r="A367" s="3">
        <v>56615</v>
      </c>
      <c r="B367" s="7">
        <f t="shared" si="30"/>
        <v>61</v>
      </c>
      <c r="C367" s="5">
        <f t="shared" si="35"/>
        <v>6909445.6650951747</v>
      </c>
      <c r="D367" s="5">
        <f t="shared" si="31"/>
        <v>101617.3848681981</v>
      </c>
      <c r="E367" s="5">
        <f t="shared" si="32"/>
        <v>30485.215460459429</v>
      </c>
      <c r="F367" s="5">
        <f t="shared" si="33"/>
        <v>34547.228325475873</v>
      </c>
      <c r="G367" s="5">
        <f>IF(A367&lt;&gt;"",IF($M$12,_xlfn.XLOOKUP(A367,Harcamalar!$D$2:$D$100,Harcamalar!$G$2:$G$100,0),0),"")</f>
        <v>0</v>
      </c>
      <c r="H367" s="5" t="str">
        <f>IF(A367&lt;&gt;"",IF($M$12,_xlfn.XLOOKUP(A367,Harcamalar!$D$2:$D$120,Harcamalar!$H$2:$H$120,""),""),"")</f>
        <v/>
      </c>
      <c r="I367" s="5">
        <f t="shared" si="34"/>
        <v>6974478.1088811103</v>
      </c>
    </row>
    <row r="368" spans="1:9" x14ac:dyDescent="0.25">
      <c r="A368" s="3">
        <v>56646</v>
      </c>
      <c r="B368" s="7">
        <f t="shared" si="30"/>
        <v>61</v>
      </c>
      <c r="C368" s="5">
        <f t="shared" si="35"/>
        <v>6974478.1088811103</v>
      </c>
      <c r="D368" s="5">
        <f t="shared" si="31"/>
        <v>101617.3848681981</v>
      </c>
      <c r="E368" s="5">
        <f t="shared" si="32"/>
        <v>30485.215460459429</v>
      </c>
      <c r="F368" s="5">
        <f t="shared" si="33"/>
        <v>34872.390544405549</v>
      </c>
      <c r="G368" s="5">
        <f>IF(A368&lt;&gt;"",IF($M$12,_xlfn.XLOOKUP(A368,Harcamalar!$D$2:$D$100,Harcamalar!$G$2:$G$100,0),0),"")</f>
        <v>0</v>
      </c>
      <c r="H368" s="5" t="str">
        <f>IF(A368&lt;&gt;"",IF($M$12,_xlfn.XLOOKUP(A368,Harcamalar!$D$2:$D$120,Harcamalar!$H$2:$H$120,""),""),"")</f>
        <v/>
      </c>
      <c r="I368" s="5">
        <f t="shared" si="34"/>
        <v>7039835.7148859752</v>
      </c>
    </row>
    <row r="369" spans="1:9" x14ac:dyDescent="0.25">
      <c r="A369" s="3">
        <v>56674</v>
      </c>
      <c r="B369" s="7">
        <f t="shared" si="30"/>
        <v>61</v>
      </c>
      <c r="C369" s="5">
        <f t="shared" si="35"/>
        <v>7039835.7148859752</v>
      </c>
      <c r="D369" s="5">
        <f t="shared" si="31"/>
        <v>101617.3848681981</v>
      </c>
      <c r="E369" s="5">
        <f t="shared" si="32"/>
        <v>30485.215460459429</v>
      </c>
      <c r="F369" s="5">
        <f t="shared" si="33"/>
        <v>35199.178574429876</v>
      </c>
      <c r="G369" s="5">
        <f>IF(A369&lt;&gt;"",IF($M$12,_xlfn.XLOOKUP(A369,Harcamalar!$D$2:$D$100,Harcamalar!$G$2:$G$100,0),0),"")</f>
        <v>0</v>
      </c>
      <c r="H369" s="5" t="str">
        <f>IF(A369&lt;&gt;"",IF($M$12,_xlfn.XLOOKUP(A369,Harcamalar!$D$2:$D$120,Harcamalar!$H$2:$H$120,""),""),"")</f>
        <v/>
      </c>
      <c r="I369" s="5">
        <f t="shared" si="34"/>
        <v>7105520.1089208648</v>
      </c>
    </row>
    <row r="370" spans="1:9" x14ac:dyDescent="0.25">
      <c r="A370" s="3">
        <v>56705</v>
      </c>
      <c r="B370" s="7">
        <f t="shared" si="30"/>
        <v>61</v>
      </c>
      <c r="C370" s="5">
        <f t="shared" si="35"/>
        <v>7105520.1089208648</v>
      </c>
      <c r="D370" s="5">
        <f t="shared" si="31"/>
        <v>101617.3848681981</v>
      </c>
      <c r="E370" s="5">
        <f t="shared" si="32"/>
        <v>30485.215460459429</v>
      </c>
      <c r="F370" s="5">
        <f t="shared" si="33"/>
        <v>35527.600544604327</v>
      </c>
      <c r="G370" s="5">
        <f>IF(A370&lt;&gt;"",IF($M$12,_xlfn.XLOOKUP(A370,Harcamalar!$D$2:$D$100,Harcamalar!$G$2:$G$100,0),0),"")</f>
        <v>0</v>
      </c>
      <c r="H370" s="5" t="str">
        <f>IF(A370&lt;&gt;"",IF($M$12,_xlfn.XLOOKUP(A370,Harcamalar!$D$2:$D$120,Harcamalar!$H$2:$H$120,""),""),"")</f>
        <v/>
      </c>
      <c r="I370" s="5">
        <f t="shared" si="34"/>
        <v>7171532.9249259289</v>
      </c>
    </row>
    <row r="371" spans="1:9" x14ac:dyDescent="0.25">
      <c r="A371" s="3">
        <v>56735</v>
      </c>
      <c r="B371" s="7">
        <f t="shared" si="30"/>
        <v>61</v>
      </c>
      <c r="C371" s="5">
        <f t="shared" si="35"/>
        <v>7171532.9249259289</v>
      </c>
      <c r="D371" s="5">
        <f t="shared" si="31"/>
        <v>101617.3848681981</v>
      </c>
      <c r="E371" s="5">
        <f t="shared" si="32"/>
        <v>30485.215460459429</v>
      </c>
      <c r="F371" s="5">
        <f t="shared" si="33"/>
        <v>35857.664624629644</v>
      </c>
      <c r="G371" s="5">
        <f>IF(A371&lt;&gt;"",IF($M$12,_xlfn.XLOOKUP(A371,Harcamalar!$D$2:$D$100,Harcamalar!$G$2:$G$100,0),0),"")</f>
        <v>0</v>
      </c>
      <c r="H371" s="5" t="str">
        <f>IF(A371&lt;&gt;"",IF($M$12,_xlfn.XLOOKUP(A371,Harcamalar!$D$2:$D$120,Harcamalar!$H$2:$H$120,""),""),"")</f>
        <v/>
      </c>
      <c r="I371" s="5">
        <f t="shared" si="34"/>
        <v>7237875.8050110182</v>
      </c>
    </row>
    <row r="372" spans="1:9" x14ac:dyDescent="0.25">
      <c r="A372" s="3">
        <v>56766</v>
      </c>
      <c r="B372" s="7">
        <f t="shared" si="30"/>
        <v>61</v>
      </c>
      <c r="C372" s="5">
        <f t="shared" si="35"/>
        <v>7237875.8050110182</v>
      </c>
      <c r="D372" s="5">
        <f t="shared" si="31"/>
        <v>101617.3848681981</v>
      </c>
      <c r="E372" s="5">
        <f t="shared" si="32"/>
        <v>30485.215460459429</v>
      </c>
      <c r="F372" s="5">
        <f t="shared" si="33"/>
        <v>36189.379025055088</v>
      </c>
      <c r="G372" s="5">
        <f>IF(A372&lt;&gt;"",IF($M$12,_xlfn.XLOOKUP(A372,Harcamalar!$D$2:$D$100,Harcamalar!$G$2:$G$100,0),0),"")</f>
        <v>0</v>
      </c>
      <c r="H372" s="5" t="str">
        <f>IF(A372&lt;&gt;"",IF($M$12,_xlfn.XLOOKUP(A372,Harcamalar!$D$2:$D$120,Harcamalar!$H$2:$H$120,""),""),"")</f>
        <v/>
      </c>
      <c r="I372" s="5">
        <f t="shared" si="34"/>
        <v>7304550.399496533</v>
      </c>
    </row>
    <row r="373" spans="1:9" x14ac:dyDescent="0.25">
      <c r="A373" s="3">
        <v>56796</v>
      </c>
      <c r="B373" s="7">
        <f t="shared" si="30"/>
        <v>61</v>
      </c>
      <c r="C373" s="5">
        <f t="shared" si="35"/>
        <v>7304550.399496533</v>
      </c>
      <c r="D373" s="5">
        <f t="shared" si="31"/>
        <v>101617.3848681981</v>
      </c>
      <c r="E373" s="5">
        <f t="shared" si="32"/>
        <v>30485.215460459429</v>
      </c>
      <c r="F373" s="5">
        <f t="shared" si="33"/>
        <v>36522.751997482665</v>
      </c>
      <c r="G373" s="5">
        <f>IF(A373&lt;&gt;"",IF($M$12,_xlfn.XLOOKUP(A373,Harcamalar!$D$2:$D$100,Harcamalar!$G$2:$G$100,0),0),"")</f>
        <v>0</v>
      </c>
      <c r="H373" s="5" t="str">
        <f>IF(A373&lt;&gt;"",IF($M$12,_xlfn.XLOOKUP(A373,Harcamalar!$D$2:$D$120,Harcamalar!$H$2:$H$120,""),""),"")</f>
        <v/>
      </c>
      <c r="I373" s="5">
        <f t="shared" si="34"/>
        <v>7371558.3669544756</v>
      </c>
    </row>
    <row r="374" spans="1:9" x14ac:dyDescent="0.25">
      <c r="A374" s="3">
        <v>56827</v>
      </c>
      <c r="B374" s="7">
        <f t="shared" si="30"/>
        <v>61</v>
      </c>
      <c r="C374" s="5">
        <f t="shared" si="35"/>
        <v>7371558.3669544756</v>
      </c>
      <c r="D374" s="5">
        <f t="shared" si="31"/>
        <v>101617.3848681981</v>
      </c>
      <c r="E374" s="5">
        <f t="shared" si="32"/>
        <v>30485.215460459429</v>
      </c>
      <c r="F374" s="5">
        <f t="shared" si="33"/>
        <v>36857.791834772383</v>
      </c>
      <c r="G374" s="5">
        <f>IF(A374&lt;&gt;"",IF($M$12,_xlfn.XLOOKUP(A374,Harcamalar!$D$2:$D$100,Harcamalar!$G$2:$G$100,0),0),"")</f>
        <v>0</v>
      </c>
      <c r="H374" s="5" t="str">
        <f>IF(A374&lt;&gt;"",IF($M$12,_xlfn.XLOOKUP(A374,Harcamalar!$D$2:$D$120,Harcamalar!$H$2:$H$120,""),""),"")</f>
        <v/>
      </c>
      <c r="I374" s="5">
        <f t="shared" si="34"/>
        <v>7438901.3742497079</v>
      </c>
    </row>
    <row r="375" spans="1:9" x14ac:dyDescent="0.25">
      <c r="A375" s="3">
        <v>56858</v>
      </c>
      <c r="B375" s="7">
        <f t="shared" si="30"/>
        <v>61</v>
      </c>
      <c r="C375" s="5">
        <f t="shared" si="35"/>
        <v>7438901.3742497079</v>
      </c>
      <c r="D375" s="5">
        <f t="shared" si="31"/>
        <v>101617.3848681981</v>
      </c>
      <c r="E375" s="5">
        <f t="shared" si="32"/>
        <v>30485.215460459429</v>
      </c>
      <c r="F375" s="5">
        <f t="shared" si="33"/>
        <v>37194.506871248537</v>
      </c>
      <c r="G375" s="5">
        <f>IF(A375&lt;&gt;"",IF($M$12,_xlfn.XLOOKUP(A375,Harcamalar!$D$2:$D$100,Harcamalar!$G$2:$G$100,0),0),"")</f>
        <v>0</v>
      </c>
      <c r="H375" s="5" t="str">
        <f>IF(A375&lt;&gt;"",IF($M$12,_xlfn.XLOOKUP(A375,Harcamalar!$D$2:$D$120,Harcamalar!$H$2:$H$120,""),""),"")</f>
        <v/>
      </c>
      <c r="I375" s="5">
        <f t="shared" si="34"/>
        <v>7506581.0965814162</v>
      </c>
    </row>
    <row r="376" spans="1:9" x14ac:dyDescent="0.25">
      <c r="A376" s="3">
        <v>56888</v>
      </c>
      <c r="B376" s="7">
        <f t="shared" si="30"/>
        <v>61</v>
      </c>
      <c r="C376" s="5">
        <f t="shared" si="35"/>
        <v>7506581.0965814162</v>
      </c>
      <c r="D376" s="5">
        <f t="shared" si="31"/>
        <v>101617.3848681981</v>
      </c>
      <c r="E376" s="5">
        <f t="shared" si="32"/>
        <v>30485.215460459429</v>
      </c>
      <c r="F376" s="5">
        <f t="shared" si="33"/>
        <v>37532.905482907081</v>
      </c>
      <c r="G376" s="5">
        <f>IF(A376&lt;&gt;"",IF($M$12,_xlfn.XLOOKUP(A376,Harcamalar!$D$2:$D$100,Harcamalar!$G$2:$G$100,0),0),"")</f>
        <v>0</v>
      </c>
      <c r="H376" s="5" t="str">
        <f>IF(A376&lt;&gt;"",IF($M$12,_xlfn.XLOOKUP(A376,Harcamalar!$D$2:$D$120,Harcamalar!$H$2:$H$120,""),""),"")</f>
        <v/>
      </c>
      <c r="I376" s="5">
        <f t="shared" si="34"/>
        <v>7574599.2175247828</v>
      </c>
    </row>
    <row r="377" spans="1:9" x14ac:dyDescent="0.25">
      <c r="A377" s="3">
        <v>56919</v>
      </c>
      <c r="B377" s="7">
        <f t="shared" si="30"/>
        <v>61</v>
      </c>
      <c r="C377" s="5">
        <f t="shared" si="35"/>
        <v>7574599.2175247828</v>
      </c>
      <c r="D377" s="5">
        <f t="shared" si="31"/>
        <v>101617.3848681981</v>
      </c>
      <c r="E377" s="5">
        <f t="shared" si="32"/>
        <v>30485.215460459429</v>
      </c>
      <c r="F377" s="5">
        <f t="shared" si="33"/>
        <v>37872.996087623913</v>
      </c>
      <c r="G377" s="5">
        <f>IF(A377&lt;&gt;"",IF($M$12,_xlfn.XLOOKUP(A377,Harcamalar!$D$2:$D$100,Harcamalar!$G$2:$G$100,0),0),"")</f>
        <v>1500000</v>
      </c>
      <c r="H377" s="5" t="str">
        <f>IF(A377&lt;&gt;"",IF($M$12,_xlfn.XLOOKUP(A377,Harcamalar!$D$2:$D$120,Harcamalar!$H$2:$H$120,""),""),"")</f>
        <v>3+1 şehir dışı</v>
      </c>
      <c r="I377" s="5">
        <f t="shared" si="34"/>
        <v>6142957.4290728662</v>
      </c>
    </row>
    <row r="378" spans="1:9" x14ac:dyDescent="0.25">
      <c r="A378" s="3">
        <v>56949</v>
      </c>
      <c r="B378" s="7">
        <f t="shared" si="30"/>
        <v>61</v>
      </c>
      <c r="C378" s="5">
        <f t="shared" si="35"/>
        <v>6142957.4290728662</v>
      </c>
      <c r="D378" s="5">
        <f t="shared" si="31"/>
        <v>101617.3848681981</v>
      </c>
      <c r="E378" s="5">
        <f t="shared" si="32"/>
        <v>30485.215460459429</v>
      </c>
      <c r="F378" s="5">
        <f t="shared" si="33"/>
        <v>30714.787145364331</v>
      </c>
      <c r="G378" s="5">
        <f>IF(A378&lt;&gt;"",IF($M$12,_xlfn.XLOOKUP(A378,Harcamalar!$D$2:$D$100,Harcamalar!$G$2:$G$100,0),0),"")</f>
        <v>0</v>
      </c>
      <c r="H378" s="5" t="str">
        <f>IF(A378&lt;&gt;"",IF($M$12,_xlfn.XLOOKUP(A378,Harcamalar!$D$2:$D$120,Harcamalar!$H$2:$H$120,""),""),"")</f>
        <v/>
      </c>
      <c r="I378" s="5">
        <f t="shared" si="34"/>
        <v>6204157.43167869</v>
      </c>
    </row>
    <row r="379" spans="1:9" x14ac:dyDescent="0.25">
      <c r="A379" s="3">
        <v>56980</v>
      </c>
      <c r="B379" s="7">
        <f t="shared" si="30"/>
        <v>62</v>
      </c>
      <c r="C379" s="5">
        <f t="shared" si="35"/>
        <v>6204157.43167869</v>
      </c>
      <c r="D379" s="5">
        <f t="shared" si="31"/>
        <v>103649.7325655621</v>
      </c>
      <c r="E379" s="5">
        <f t="shared" si="32"/>
        <v>31094.919769668628</v>
      </c>
      <c r="F379" s="5">
        <f t="shared" si="33"/>
        <v>31020.78715839345</v>
      </c>
      <c r="G379" s="5">
        <f>IF(A379&lt;&gt;"",IF($M$12,_xlfn.XLOOKUP(A379,Harcamalar!$D$2:$D$100,Harcamalar!$G$2:$G$100,0),0),"")</f>
        <v>0</v>
      </c>
      <c r="H379" s="5" t="str">
        <f>IF(A379&lt;&gt;"",IF($M$12,_xlfn.XLOOKUP(A379,Harcamalar!$D$2:$D$120,Harcamalar!$H$2:$H$120,""),""),"")</f>
        <v/>
      </c>
      <c r="I379" s="5">
        <f t="shared" si="34"/>
        <v>6266273.1386067523</v>
      </c>
    </row>
    <row r="380" spans="1:9" x14ac:dyDescent="0.25">
      <c r="A380" s="3">
        <v>57011</v>
      </c>
      <c r="B380" s="7">
        <f t="shared" si="30"/>
        <v>62</v>
      </c>
      <c r="C380" s="5">
        <f t="shared" si="35"/>
        <v>6266273.1386067523</v>
      </c>
      <c r="D380" s="5">
        <f t="shared" si="31"/>
        <v>103649.7325655621</v>
      </c>
      <c r="E380" s="5">
        <f t="shared" si="32"/>
        <v>31094.919769668628</v>
      </c>
      <c r="F380" s="5">
        <f t="shared" si="33"/>
        <v>31331.36569303376</v>
      </c>
      <c r="G380" s="5">
        <f>IF(A380&lt;&gt;"",IF($M$12,_xlfn.XLOOKUP(A380,Harcamalar!$D$2:$D$100,Harcamalar!$G$2:$G$100,0),0),"")</f>
        <v>0</v>
      </c>
      <c r="H380" s="5" t="str">
        <f>IF(A380&lt;&gt;"",IF($M$12,_xlfn.XLOOKUP(A380,Harcamalar!$D$2:$D$120,Harcamalar!$H$2:$H$120,""),""),"")</f>
        <v/>
      </c>
      <c r="I380" s="5">
        <f t="shared" si="34"/>
        <v>6328699.4240694549</v>
      </c>
    </row>
    <row r="381" spans="1:9" x14ac:dyDescent="0.25">
      <c r="A381" s="3">
        <v>57040</v>
      </c>
      <c r="B381" s="7">
        <f t="shared" si="30"/>
        <v>62</v>
      </c>
      <c r="C381" s="5">
        <f t="shared" si="35"/>
        <v>6328699.4240694549</v>
      </c>
      <c r="D381" s="5">
        <f t="shared" si="31"/>
        <v>103649.7325655621</v>
      </c>
      <c r="E381" s="5">
        <f t="shared" si="32"/>
        <v>31094.919769668628</v>
      </c>
      <c r="F381" s="5">
        <f t="shared" si="33"/>
        <v>31643.497120347274</v>
      </c>
      <c r="G381" s="5">
        <f>IF(A381&lt;&gt;"",IF($M$12,_xlfn.XLOOKUP(A381,Harcamalar!$D$2:$D$100,Harcamalar!$G$2:$G$100,0),0),"")</f>
        <v>0</v>
      </c>
      <c r="H381" s="5" t="str">
        <f>IF(A381&lt;&gt;"",IF($M$12,_xlfn.XLOOKUP(A381,Harcamalar!$D$2:$D$120,Harcamalar!$H$2:$H$120,""),""),"")</f>
        <v/>
      </c>
      <c r="I381" s="5">
        <f t="shared" si="34"/>
        <v>6391437.8409594707</v>
      </c>
    </row>
    <row r="382" spans="1:9" x14ac:dyDescent="0.25">
      <c r="A382" s="3">
        <v>57071</v>
      </c>
      <c r="B382" s="7">
        <f t="shared" si="30"/>
        <v>62</v>
      </c>
      <c r="C382" s="5">
        <f t="shared" si="35"/>
        <v>6391437.8409594707</v>
      </c>
      <c r="D382" s="5">
        <f t="shared" si="31"/>
        <v>103649.7325655621</v>
      </c>
      <c r="E382" s="5">
        <f t="shared" si="32"/>
        <v>31094.919769668628</v>
      </c>
      <c r="F382" s="5">
        <f t="shared" si="33"/>
        <v>31957.189204797356</v>
      </c>
      <c r="G382" s="5">
        <f>IF(A382&lt;&gt;"",IF($M$12,_xlfn.XLOOKUP(A382,Harcamalar!$D$2:$D$100,Harcamalar!$G$2:$G$100,0),0),"")</f>
        <v>0</v>
      </c>
      <c r="H382" s="5" t="str">
        <f>IF(A382&lt;&gt;"",IF($M$12,_xlfn.XLOOKUP(A382,Harcamalar!$D$2:$D$120,Harcamalar!$H$2:$H$120,""),""),"")</f>
        <v/>
      </c>
      <c r="I382" s="5">
        <f t="shared" si="34"/>
        <v>6454489.9499339368</v>
      </c>
    </row>
    <row r="383" spans="1:9" x14ac:dyDescent="0.25">
      <c r="A383" s="3">
        <v>57101</v>
      </c>
      <c r="B383" s="7">
        <f t="shared" si="30"/>
        <v>62</v>
      </c>
      <c r="C383" s="5">
        <f t="shared" si="35"/>
        <v>6454489.9499339368</v>
      </c>
      <c r="D383" s="5">
        <f t="shared" si="31"/>
        <v>103649.7325655621</v>
      </c>
      <c r="E383" s="5">
        <f t="shared" si="32"/>
        <v>31094.919769668628</v>
      </c>
      <c r="F383" s="5">
        <f t="shared" si="33"/>
        <v>32272.449749669686</v>
      </c>
      <c r="G383" s="5">
        <f>IF(A383&lt;&gt;"",IF($M$12,_xlfn.XLOOKUP(A383,Harcamalar!$D$2:$D$100,Harcamalar!$G$2:$G$100,0),0),"")</f>
        <v>0</v>
      </c>
      <c r="H383" s="5" t="str">
        <f>IF(A383&lt;&gt;"",IF($M$12,_xlfn.XLOOKUP(A383,Harcamalar!$D$2:$D$120,Harcamalar!$H$2:$H$120,""),""),"")</f>
        <v/>
      </c>
      <c r="I383" s="5">
        <f t="shared" si="34"/>
        <v>6517857.3194532758</v>
      </c>
    </row>
    <row r="384" spans="1:9" x14ac:dyDescent="0.25">
      <c r="A384" s="3">
        <v>57132</v>
      </c>
      <c r="B384" s="7">
        <f t="shared" si="30"/>
        <v>62</v>
      </c>
      <c r="C384" s="5">
        <f t="shared" si="35"/>
        <v>6517857.3194532758</v>
      </c>
      <c r="D384" s="5">
        <f t="shared" si="31"/>
        <v>103649.7325655621</v>
      </c>
      <c r="E384" s="5">
        <f t="shared" si="32"/>
        <v>31094.919769668628</v>
      </c>
      <c r="F384" s="5">
        <f t="shared" si="33"/>
        <v>32589.286597266379</v>
      </c>
      <c r="G384" s="5">
        <f>IF(A384&lt;&gt;"",IF($M$12,_xlfn.XLOOKUP(A384,Harcamalar!$D$2:$D$100,Harcamalar!$G$2:$G$100,0),0),"")</f>
        <v>0</v>
      </c>
      <c r="H384" s="5" t="str">
        <f>IF(A384&lt;&gt;"",IF($M$12,_xlfn.XLOOKUP(A384,Harcamalar!$D$2:$D$120,Harcamalar!$H$2:$H$120,""),""),"")</f>
        <v/>
      </c>
      <c r="I384" s="5">
        <f t="shared" si="34"/>
        <v>6581541.5258202115</v>
      </c>
    </row>
    <row r="385" spans="1:9" x14ac:dyDescent="0.25">
      <c r="A385" s="3">
        <v>57162</v>
      </c>
      <c r="B385" s="7">
        <f t="shared" si="30"/>
        <v>62</v>
      </c>
      <c r="C385" s="5">
        <f t="shared" si="35"/>
        <v>6581541.5258202115</v>
      </c>
      <c r="D385" s="5">
        <f t="shared" si="31"/>
        <v>103649.7325655621</v>
      </c>
      <c r="E385" s="5">
        <f t="shared" si="32"/>
        <v>31094.919769668628</v>
      </c>
      <c r="F385" s="5">
        <f t="shared" si="33"/>
        <v>32907.70762910106</v>
      </c>
      <c r="G385" s="5">
        <f>IF(A385&lt;&gt;"",IF($M$12,_xlfn.XLOOKUP(A385,Harcamalar!$D$2:$D$100,Harcamalar!$G$2:$G$100,0),0),"")</f>
        <v>0</v>
      </c>
      <c r="H385" s="5" t="str">
        <f>IF(A385&lt;&gt;"",IF($M$12,_xlfn.XLOOKUP(A385,Harcamalar!$D$2:$D$120,Harcamalar!$H$2:$H$120,""),""),"")</f>
        <v/>
      </c>
      <c r="I385" s="5">
        <f t="shared" si="34"/>
        <v>6645544.1532189818</v>
      </c>
    </row>
    <row r="386" spans="1:9" x14ac:dyDescent="0.25">
      <c r="A386" s="3">
        <v>57193</v>
      </c>
      <c r="B386" s="7">
        <f t="shared" ref="B386:B449" si="36">IF(A386&lt;&gt;"",yas+YEAR(A386)-YEAR(hesapbaslangictarihi),"")</f>
        <v>62</v>
      </c>
      <c r="C386" s="5">
        <f t="shared" si="35"/>
        <v>6645544.1532189818</v>
      </c>
      <c r="D386" s="5">
        <f t="shared" ref="D386:D449" si="37">IF($A386&lt;&gt;"",maas*(1+maasartisorani)^(YEAR(A386)-YEAR(hesapbaslangictarihi)),"")</f>
        <v>103649.7325655621</v>
      </c>
      <c r="E386" s="5">
        <f t="shared" ref="E386:E449" si="38">IF($A386&lt;&gt;"",D386*tasarruforani,"")</f>
        <v>31094.919769668628</v>
      </c>
      <c r="F386" s="5">
        <f t="shared" ref="F386:F449" si="39">IF($A386&lt;&gt;"",C386*reelkazancorani,"")</f>
        <v>33227.720766094906</v>
      </c>
      <c r="G386" s="5">
        <f>IF(A386&lt;&gt;"",IF($M$12,_xlfn.XLOOKUP(A386,Harcamalar!$D$2:$D$100,Harcamalar!$G$2:$G$100,0),0),"")</f>
        <v>0</v>
      </c>
      <c r="H386" s="5" t="str">
        <f>IF(A386&lt;&gt;"",IF($M$12,_xlfn.XLOOKUP(A386,Harcamalar!$D$2:$D$120,Harcamalar!$H$2:$H$120,""),""),"")</f>
        <v/>
      </c>
      <c r="I386" s="5">
        <f t="shared" si="34"/>
        <v>6709866.7937547453</v>
      </c>
    </row>
    <row r="387" spans="1:9" x14ac:dyDescent="0.25">
      <c r="A387" s="3">
        <v>57224</v>
      </c>
      <c r="B387" s="7">
        <f t="shared" si="36"/>
        <v>62</v>
      </c>
      <c r="C387" s="5">
        <f t="shared" si="35"/>
        <v>6709866.7937547453</v>
      </c>
      <c r="D387" s="5">
        <f t="shared" si="37"/>
        <v>103649.7325655621</v>
      </c>
      <c r="E387" s="5">
        <f t="shared" si="38"/>
        <v>31094.919769668628</v>
      </c>
      <c r="F387" s="5">
        <f t="shared" si="39"/>
        <v>33549.333968773724</v>
      </c>
      <c r="G387" s="5">
        <f>IF(A387&lt;&gt;"",IF($M$12,_xlfn.XLOOKUP(A387,Harcamalar!$D$2:$D$100,Harcamalar!$G$2:$G$100,0),0),"")</f>
        <v>0</v>
      </c>
      <c r="H387" s="5" t="str">
        <f>IF(A387&lt;&gt;"",IF($M$12,_xlfn.XLOOKUP(A387,Harcamalar!$D$2:$D$120,Harcamalar!$H$2:$H$120,""),""),"")</f>
        <v/>
      </c>
      <c r="I387" s="5">
        <f t="shared" ref="I387:I450" si="40">IF($A387&lt;&gt;"",C387+F387+E387-G387,"")</f>
        <v>6774511.0474931877</v>
      </c>
    </row>
    <row r="388" spans="1:9" x14ac:dyDescent="0.25">
      <c r="A388" s="3">
        <v>57254</v>
      </c>
      <c r="B388" s="7">
        <f t="shared" si="36"/>
        <v>62</v>
      </c>
      <c r="C388" s="5">
        <f t="shared" ref="C388:C422" si="41">IF($A388&lt;&gt;"",I387,"")</f>
        <v>6774511.0474931877</v>
      </c>
      <c r="D388" s="5">
        <f t="shared" si="37"/>
        <v>103649.7325655621</v>
      </c>
      <c r="E388" s="5">
        <f t="shared" si="38"/>
        <v>31094.919769668628</v>
      </c>
      <c r="F388" s="5">
        <f t="shared" si="39"/>
        <v>33872.555237465938</v>
      </c>
      <c r="G388" s="5">
        <f>IF(A388&lt;&gt;"",IF($M$12,_xlfn.XLOOKUP(A388,Harcamalar!$D$2:$D$100,Harcamalar!$G$2:$G$100,0),0),"")</f>
        <v>0</v>
      </c>
      <c r="H388" s="5" t="str">
        <f>IF(A388&lt;&gt;"",IF($M$12,_xlfn.XLOOKUP(A388,Harcamalar!$D$2:$D$120,Harcamalar!$H$2:$H$120,""),""),"")</f>
        <v/>
      </c>
      <c r="I388" s="5">
        <f t="shared" si="40"/>
        <v>6839478.5225003222</v>
      </c>
    </row>
    <row r="389" spans="1:9" x14ac:dyDescent="0.25">
      <c r="A389" s="3">
        <v>57285</v>
      </c>
      <c r="B389" s="7">
        <f t="shared" si="36"/>
        <v>62</v>
      </c>
      <c r="C389" s="5">
        <f t="shared" si="41"/>
        <v>6839478.5225003222</v>
      </c>
      <c r="D389" s="5">
        <f t="shared" si="37"/>
        <v>103649.7325655621</v>
      </c>
      <c r="E389" s="5">
        <f t="shared" si="38"/>
        <v>31094.919769668628</v>
      </c>
      <c r="F389" s="5">
        <f t="shared" si="39"/>
        <v>34197.392612501615</v>
      </c>
      <c r="G389" s="5">
        <f>IF(A389&lt;&gt;"",IF($M$12,_xlfn.XLOOKUP(A389,Harcamalar!$D$2:$D$100,Harcamalar!$G$2:$G$100,0),0),"")</f>
        <v>0</v>
      </c>
      <c r="H389" s="5" t="str">
        <f>IF(A389&lt;&gt;"",IF($M$12,_xlfn.XLOOKUP(A389,Harcamalar!$D$2:$D$120,Harcamalar!$H$2:$H$120,""),""),"")</f>
        <v/>
      </c>
      <c r="I389" s="5">
        <f t="shared" si="40"/>
        <v>6904770.8348824931</v>
      </c>
    </row>
    <row r="390" spans="1:9" x14ac:dyDescent="0.25">
      <c r="A390" s="3">
        <v>57315</v>
      </c>
      <c r="B390" s="7">
        <f t="shared" si="36"/>
        <v>62</v>
      </c>
      <c r="C390" s="5">
        <f t="shared" si="41"/>
        <v>6904770.8348824931</v>
      </c>
      <c r="D390" s="5">
        <f t="shared" si="37"/>
        <v>103649.7325655621</v>
      </c>
      <c r="E390" s="5">
        <f t="shared" si="38"/>
        <v>31094.919769668628</v>
      </c>
      <c r="F390" s="5">
        <f t="shared" si="39"/>
        <v>34523.854174412467</v>
      </c>
      <c r="G390" s="5">
        <f>IF(A390&lt;&gt;"",IF($M$12,_xlfn.XLOOKUP(A390,Harcamalar!$D$2:$D$100,Harcamalar!$G$2:$G$100,0),0),"")</f>
        <v>20000</v>
      </c>
      <c r="H390" s="5" t="str">
        <f>IF(A390&lt;&gt;"",IF($M$12,_xlfn.XLOOKUP(A390,Harcamalar!$D$2:$D$120,Harcamalar!$H$2:$H$120,""),""),"")</f>
        <v>Telefon</v>
      </c>
      <c r="I390" s="5">
        <f t="shared" si="40"/>
        <v>6950389.6088265749</v>
      </c>
    </row>
    <row r="391" spans="1:9" x14ac:dyDescent="0.25">
      <c r="A391" s="3">
        <v>57346</v>
      </c>
      <c r="B391" s="7">
        <f t="shared" si="36"/>
        <v>63</v>
      </c>
      <c r="C391" s="5">
        <f t="shared" si="41"/>
        <v>6950389.6088265749</v>
      </c>
      <c r="D391" s="5">
        <f t="shared" si="37"/>
        <v>105722.72721687333</v>
      </c>
      <c r="E391" s="5">
        <f t="shared" si="38"/>
        <v>31716.818165061999</v>
      </c>
      <c r="F391" s="5">
        <f t="shared" si="39"/>
        <v>34751.948044132878</v>
      </c>
      <c r="G391" s="5">
        <f>IF(A391&lt;&gt;"",IF($M$12,_xlfn.XLOOKUP(A391,Harcamalar!$D$2:$D$100,Harcamalar!$G$2:$G$100,0),0),"")</f>
        <v>0</v>
      </c>
      <c r="H391" s="5" t="str">
        <f>IF(A391&lt;&gt;"",IF($M$12,_xlfn.XLOOKUP(A391,Harcamalar!$D$2:$D$120,Harcamalar!$H$2:$H$120,""),""),"")</f>
        <v/>
      </c>
      <c r="I391" s="5">
        <f t="shared" si="40"/>
        <v>7016858.3750357693</v>
      </c>
    </row>
    <row r="392" spans="1:9" x14ac:dyDescent="0.25">
      <c r="A392" s="3">
        <v>57377</v>
      </c>
      <c r="B392" s="7">
        <f t="shared" si="36"/>
        <v>63</v>
      </c>
      <c r="C392" s="5">
        <f t="shared" si="41"/>
        <v>7016858.3750357693</v>
      </c>
      <c r="D392" s="5">
        <f t="shared" si="37"/>
        <v>105722.72721687333</v>
      </c>
      <c r="E392" s="5">
        <f t="shared" si="38"/>
        <v>31716.818165061999</v>
      </c>
      <c r="F392" s="5">
        <f t="shared" si="39"/>
        <v>35084.291875178846</v>
      </c>
      <c r="G392" s="5">
        <f>IF(A392&lt;&gt;"",IF($M$12,_xlfn.XLOOKUP(A392,Harcamalar!$D$2:$D$100,Harcamalar!$G$2:$G$100,0),0),"")</f>
        <v>0</v>
      </c>
      <c r="H392" s="5" t="str">
        <f>IF(A392&lt;&gt;"",IF($M$12,_xlfn.XLOOKUP(A392,Harcamalar!$D$2:$D$120,Harcamalar!$H$2:$H$120,""),""),"")</f>
        <v/>
      </c>
      <c r="I392" s="5">
        <f t="shared" si="40"/>
        <v>7083659.4850760102</v>
      </c>
    </row>
    <row r="393" spans="1:9" x14ac:dyDescent="0.25">
      <c r="A393" s="3">
        <v>57405</v>
      </c>
      <c r="B393" s="7">
        <f t="shared" si="36"/>
        <v>63</v>
      </c>
      <c r="C393" s="5">
        <f t="shared" si="41"/>
        <v>7083659.4850760102</v>
      </c>
      <c r="D393" s="5">
        <f t="shared" si="37"/>
        <v>105722.72721687333</v>
      </c>
      <c r="E393" s="5">
        <f t="shared" si="38"/>
        <v>31716.818165061999</v>
      </c>
      <c r="F393" s="5">
        <f t="shared" si="39"/>
        <v>35418.297425380049</v>
      </c>
      <c r="G393" s="5">
        <f>IF(A393&lt;&gt;"",IF($M$12,_xlfn.XLOOKUP(A393,Harcamalar!$D$2:$D$100,Harcamalar!$G$2:$G$100,0),0),"")</f>
        <v>0</v>
      </c>
      <c r="H393" s="5" t="str">
        <f>IF(A393&lt;&gt;"",IF($M$12,_xlfn.XLOOKUP(A393,Harcamalar!$D$2:$D$120,Harcamalar!$H$2:$H$120,""),""),"")</f>
        <v/>
      </c>
      <c r="I393" s="5">
        <f t="shared" si="40"/>
        <v>7150794.6006664522</v>
      </c>
    </row>
    <row r="394" spans="1:9" x14ac:dyDescent="0.25">
      <c r="A394" s="3">
        <v>57436</v>
      </c>
      <c r="B394" s="7">
        <f t="shared" si="36"/>
        <v>63</v>
      </c>
      <c r="C394" s="5">
        <f t="shared" si="41"/>
        <v>7150794.6006664522</v>
      </c>
      <c r="D394" s="5">
        <f t="shared" si="37"/>
        <v>105722.72721687333</v>
      </c>
      <c r="E394" s="5">
        <f t="shared" si="38"/>
        <v>31716.818165061999</v>
      </c>
      <c r="F394" s="5">
        <f t="shared" si="39"/>
        <v>35753.973003332263</v>
      </c>
      <c r="G394" s="5">
        <f>IF(A394&lt;&gt;"",IF($M$12,_xlfn.XLOOKUP(A394,Harcamalar!$D$2:$D$100,Harcamalar!$G$2:$G$100,0),0),"")</f>
        <v>0</v>
      </c>
      <c r="H394" s="5" t="str">
        <f>IF(A394&lt;&gt;"",IF($M$12,_xlfn.XLOOKUP(A394,Harcamalar!$D$2:$D$120,Harcamalar!$H$2:$H$120,""),""),"")</f>
        <v/>
      </c>
      <c r="I394" s="5">
        <f t="shared" si="40"/>
        <v>7218265.3918348467</v>
      </c>
    </row>
    <row r="395" spans="1:9" x14ac:dyDescent="0.25">
      <c r="A395" s="3">
        <v>57466</v>
      </c>
      <c r="B395" s="7">
        <f t="shared" si="36"/>
        <v>63</v>
      </c>
      <c r="C395" s="5">
        <f t="shared" si="41"/>
        <v>7218265.3918348467</v>
      </c>
      <c r="D395" s="5">
        <f t="shared" si="37"/>
        <v>105722.72721687333</v>
      </c>
      <c r="E395" s="5">
        <f t="shared" si="38"/>
        <v>31716.818165061999</v>
      </c>
      <c r="F395" s="5">
        <f t="shared" si="39"/>
        <v>36091.326959174236</v>
      </c>
      <c r="G395" s="5">
        <f>IF(A395&lt;&gt;"",IF($M$12,_xlfn.XLOOKUP(A395,Harcamalar!$D$2:$D$100,Harcamalar!$G$2:$G$100,0),0),"")</f>
        <v>0</v>
      </c>
      <c r="H395" s="5" t="str">
        <f>IF(A395&lt;&gt;"",IF($M$12,_xlfn.XLOOKUP(A395,Harcamalar!$D$2:$D$120,Harcamalar!$H$2:$H$120,""),""),"")</f>
        <v/>
      </c>
      <c r="I395" s="5">
        <f t="shared" si="40"/>
        <v>7286073.5369590828</v>
      </c>
    </row>
    <row r="396" spans="1:9" x14ac:dyDescent="0.25">
      <c r="A396" s="3">
        <v>57497</v>
      </c>
      <c r="B396" s="7">
        <f t="shared" si="36"/>
        <v>63</v>
      </c>
      <c r="C396" s="5">
        <f t="shared" si="41"/>
        <v>7286073.5369590828</v>
      </c>
      <c r="D396" s="5">
        <f t="shared" si="37"/>
        <v>105722.72721687333</v>
      </c>
      <c r="E396" s="5">
        <f t="shared" si="38"/>
        <v>31716.818165061999</v>
      </c>
      <c r="F396" s="5">
        <f t="shared" si="39"/>
        <v>36430.367684795412</v>
      </c>
      <c r="G396" s="5">
        <f>IF(A396&lt;&gt;"",IF($M$12,_xlfn.XLOOKUP(A396,Harcamalar!$D$2:$D$100,Harcamalar!$G$2:$G$100,0),0),"")</f>
        <v>0</v>
      </c>
      <c r="H396" s="5" t="str">
        <f>IF(A396&lt;&gt;"",IF($M$12,_xlfn.XLOOKUP(A396,Harcamalar!$D$2:$D$120,Harcamalar!$H$2:$H$120,""),""),"")</f>
        <v/>
      </c>
      <c r="I396" s="5">
        <f t="shared" si="40"/>
        <v>7354220.7228089403</v>
      </c>
    </row>
    <row r="397" spans="1:9" x14ac:dyDescent="0.25">
      <c r="A397" s="3">
        <v>57527</v>
      </c>
      <c r="B397" s="7">
        <f t="shared" si="36"/>
        <v>63</v>
      </c>
      <c r="C397" s="5">
        <f t="shared" si="41"/>
        <v>7354220.7228089403</v>
      </c>
      <c r="D397" s="5">
        <f t="shared" si="37"/>
        <v>105722.72721687333</v>
      </c>
      <c r="E397" s="5">
        <f t="shared" si="38"/>
        <v>31716.818165061999</v>
      </c>
      <c r="F397" s="5">
        <f t="shared" si="39"/>
        <v>36771.103614044703</v>
      </c>
      <c r="G397" s="5">
        <f>IF(A397&lt;&gt;"",IF($M$12,_xlfn.XLOOKUP(A397,Harcamalar!$D$2:$D$100,Harcamalar!$G$2:$G$100,0),0),"")</f>
        <v>0</v>
      </c>
      <c r="H397" s="5" t="str">
        <f>IF(A397&lt;&gt;"",IF($M$12,_xlfn.XLOOKUP(A397,Harcamalar!$D$2:$D$120,Harcamalar!$H$2:$H$120,""),""),"")</f>
        <v/>
      </c>
      <c r="I397" s="5">
        <f t="shared" si="40"/>
        <v>7422708.6445880467</v>
      </c>
    </row>
    <row r="398" spans="1:9" x14ac:dyDescent="0.25">
      <c r="A398" s="3">
        <v>57558</v>
      </c>
      <c r="B398" s="7">
        <f t="shared" si="36"/>
        <v>63</v>
      </c>
      <c r="C398" s="5">
        <f t="shared" si="41"/>
        <v>7422708.6445880467</v>
      </c>
      <c r="D398" s="5">
        <f t="shared" si="37"/>
        <v>105722.72721687333</v>
      </c>
      <c r="E398" s="5">
        <f t="shared" si="38"/>
        <v>31716.818165061999</v>
      </c>
      <c r="F398" s="5">
        <f t="shared" si="39"/>
        <v>37113.543222940236</v>
      </c>
      <c r="G398" s="5">
        <f>IF(A398&lt;&gt;"",IF($M$12,_xlfn.XLOOKUP(A398,Harcamalar!$D$2:$D$100,Harcamalar!$G$2:$G$100,0),0),"")</f>
        <v>40000</v>
      </c>
      <c r="H398" s="5" t="str">
        <f>IF(A398&lt;&gt;"",IF($M$12,_xlfn.XLOOKUP(A398,Harcamalar!$D$2:$D$120,Harcamalar!$H$2:$H$120,""),""),"")</f>
        <v>Tatil</v>
      </c>
      <c r="I398" s="5">
        <f t="shared" si="40"/>
        <v>7451539.0059760492</v>
      </c>
    </row>
    <row r="399" spans="1:9" x14ac:dyDescent="0.25">
      <c r="A399" s="3">
        <v>57589</v>
      </c>
      <c r="B399" s="7">
        <f t="shared" si="36"/>
        <v>63</v>
      </c>
      <c r="C399" s="5">
        <f t="shared" si="41"/>
        <v>7451539.0059760492</v>
      </c>
      <c r="D399" s="5">
        <f t="shared" si="37"/>
        <v>105722.72721687333</v>
      </c>
      <c r="E399" s="5">
        <f t="shared" si="38"/>
        <v>31716.818165061999</v>
      </c>
      <c r="F399" s="5">
        <f t="shared" si="39"/>
        <v>37257.695029880248</v>
      </c>
      <c r="G399" s="5">
        <f>IF(A399&lt;&gt;"",IF($M$12,_xlfn.XLOOKUP(A399,Harcamalar!$D$2:$D$100,Harcamalar!$G$2:$G$100,0),0),"")</f>
        <v>0</v>
      </c>
      <c r="H399" s="5" t="str">
        <f>IF(A399&lt;&gt;"",IF($M$12,_xlfn.XLOOKUP(A399,Harcamalar!$D$2:$D$120,Harcamalar!$H$2:$H$120,""),""),"")</f>
        <v/>
      </c>
      <c r="I399" s="5">
        <f t="shared" si="40"/>
        <v>7520513.5191709911</v>
      </c>
    </row>
    <row r="400" spans="1:9" x14ac:dyDescent="0.25">
      <c r="A400" s="3">
        <v>57619</v>
      </c>
      <c r="B400" s="7">
        <f t="shared" si="36"/>
        <v>63</v>
      </c>
      <c r="C400" s="5">
        <f t="shared" si="41"/>
        <v>7520513.5191709911</v>
      </c>
      <c r="D400" s="5">
        <f t="shared" si="37"/>
        <v>105722.72721687333</v>
      </c>
      <c r="E400" s="5">
        <f t="shared" si="38"/>
        <v>31716.818165061999</v>
      </c>
      <c r="F400" s="5">
        <f t="shared" si="39"/>
        <v>37602.567595854955</v>
      </c>
      <c r="G400" s="5">
        <f>IF(A400&lt;&gt;"",IF($M$12,_xlfn.XLOOKUP(A400,Harcamalar!$D$2:$D$100,Harcamalar!$G$2:$G$100,0),0),"")</f>
        <v>0</v>
      </c>
      <c r="H400" s="5" t="str">
        <f>IF(A400&lt;&gt;"",IF($M$12,_xlfn.XLOOKUP(A400,Harcamalar!$D$2:$D$120,Harcamalar!$H$2:$H$120,""),""),"")</f>
        <v/>
      </c>
      <c r="I400" s="5">
        <f t="shared" si="40"/>
        <v>7589832.9049319085</v>
      </c>
    </row>
    <row r="401" spans="1:9" x14ac:dyDescent="0.25">
      <c r="A401" s="3">
        <v>57650</v>
      </c>
      <c r="B401" s="7">
        <f t="shared" si="36"/>
        <v>63</v>
      </c>
      <c r="C401" s="5">
        <f t="shared" si="41"/>
        <v>7589832.9049319085</v>
      </c>
      <c r="D401" s="5">
        <f t="shared" si="37"/>
        <v>105722.72721687333</v>
      </c>
      <c r="E401" s="5">
        <f t="shared" si="38"/>
        <v>31716.818165061999</v>
      </c>
      <c r="F401" s="5">
        <f t="shared" si="39"/>
        <v>37949.164524659544</v>
      </c>
      <c r="G401" s="5">
        <f>IF(A401&lt;&gt;"",IF($M$12,_xlfn.XLOOKUP(A401,Harcamalar!$D$2:$D$100,Harcamalar!$G$2:$G$100,0),0),"")</f>
        <v>0</v>
      </c>
      <c r="H401" s="5" t="str">
        <f>IF(A401&lt;&gt;"",IF($M$12,_xlfn.XLOOKUP(A401,Harcamalar!$D$2:$D$120,Harcamalar!$H$2:$H$120,""),""),"")</f>
        <v/>
      </c>
      <c r="I401" s="5">
        <f t="shared" si="40"/>
        <v>7659498.88762163</v>
      </c>
    </row>
    <row r="402" spans="1:9" x14ac:dyDescent="0.25">
      <c r="A402" s="3">
        <v>57680</v>
      </c>
      <c r="B402" s="7">
        <f t="shared" si="36"/>
        <v>63</v>
      </c>
      <c r="C402" s="5">
        <f t="shared" si="41"/>
        <v>7659498.88762163</v>
      </c>
      <c r="D402" s="5">
        <f t="shared" si="37"/>
        <v>105722.72721687333</v>
      </c>
      <c r="E402" s="5">
        <f t="shared" si="38"/>
        <v>31716.818165061999</v>
      </c>
      <c r="F402" s="5">
        <f t="shared" si="39"/>
        <v>38297.494438108151</v>
      </c>
      <c r="G402" s="5">
        <f>IF(A402&lt;&gt;"",IF($M$12,_xlfn.XLOOKUP(A402,Harcamalar!$D$2:$D$100,Harcamalar!$G$2:$G$100,0),0),"")</f>
        <v>0</v>
      </c>
      <c r="H402" s="5" t="str">
        <f>IF(A402&lt;&gt;"",IF($M$12,_xlfn.XLOOKUP(A402,Harcamalar!$D$2:$D$120,Harcamalar!$H$2:$H$120,""),""),"")</f>
        <v/>
      </c>
      <c r="I402" s="5">
        <f t="shared" si="40"/>
        <v>7729513.2002248</v>
      </c>
    </row>
    <row r="403" spans="1:9" x14ac:dyDescent="0.25">
      <c r="A403" s="3">
        <v>57711</v>
      </c>
      <c r="B403" s="7">
        <f t="shared" si="36"/>
        <v>64</v>
      </c>
      <c r="C403" s="5">
        <f t="shared" si="41"/>
        <v>7729513.2002248</v>
      </c>
      <c r="D403" s="5">
        <f t="shared" si="37"/>
        <v>107837.1817612108</v>
      </c>
      <c r="E403" s="5">
        <f t="shared" si="38"/>
        <v>32351.154528363237</v>
      </c>
      <c r="F403" s="5">
        <f t="shared" si="39"/>
        <v>38647.566001124003</v>
      </c>
      <c r="G403" s="5">
        <f>IF(A403&lt;&gt;"",IF($M$12,_xlfn.XLOOKUP(A403,Harcamalar!$D$2:$D$100,Harcamalar!$G$2:$G$100,0),0),"")</f>
        <v>0</v>
      </c>
      <c r="H403" s="5" t="str">
        <f>IF(A403&lt;&gt;"",IF($M$12,_xlfn.XLOOKUP(A403,Harcamalar!$D$2:$D$120,Harcamalar!$H$2:$H$120,""),""),"")</f>
        <v/>
      </c>
      <c r="I403" s="5">
        <f t="shared" si="40"/>
        <v>7800511.9207542874</v>
      </c>
    </row>
    <row r="404" spans="1:9" x14ac:dyDescent="0.25">
      <c r="A404" s="3">
        <v>57742</v>
      </c>
      <c r="B404" s="7">
        <f t="shared" si="36"/>
        <v>64</v>
      </c>
      <c r="C404" s="5">
        <f t="shared" si="41"/>
        <v>7800511.9207542874</v>
      </c>
      <c r="D404" s="5">
        <f t="shared" si="37"/>
        <v>107837.1817612108</v>
      </c>
      <c r="E404" s="5">
        <f t="shared" si="38"/>
        <v>32351.154528363237</v>
      </c>
      <c r="F404" s="5">
        <f t="shared" si="39"/>
        <v>39002.559603771435</v>
      </c>
      <c r="G404" s="5">
        <f>IF(A404&lt;&gt;"",IF($M$12,_xlfn.XLOOKUP(A404,Harcamalar!$D$2:$D$100,Harcamalar!$G$2:$G$100,0),0),"")</f>
        <v>0</v>
      </c>
      <c r="H404" s="5" t="str">
        <f>IF(A404&lt;&gt;"",IF($M$12,_xlfn.XLOOKUP(A404,Harcamalar!$D$2:$D$120,Harcamalar!$H$2:$H$120,""),""),"")</f>
        <v/>
      </c>
      <c r="I404" s="5">
        <f t="shared" si="40"/>
        <v>7871865.6348864222</v>
      </c>
    </row>
    <row r="405" spans="1:9" x14ac:dyDescent="0.25">
      <c r="A405" s="3">
        <v>57770</v>
      </c>
      <c r="B405" s="7">
        <f t="shared" si="36"/>
        <v>64</v>
      </c>
      <c r="C405" s="5">
        <f t="shared" si="41"/>
        <v>7871865.6348864222</v>
      </c>
      <c r="D405" s="5">
        <f t="shared" si="37"/>
        <v>107837.1817612108</v>
      </c>
      <c r="E405" s="5">
        <f t="shared" si="38"/>
        <v>32351.154528363237</v>
      </c>
      <c r="F405" s="5">
        <f t="shared" si="39"/>
        <v>39359.328174432114</v>
      </c>
      <c r="G405" s="5">
        <f>IF(A405&lt;&gt;"",IF($M$12,_xlfn.XLOOKUP(A405,Harcamalar!$D$2:$D$100,Harcamalar!$G$2:$G$100,0),0),"")</f>
        <v>0</v>
      </c>
      <c r="H405" s="5" t="str">
        <f>IF(A405&lt;&gt;"",IF($M$12,_xlfn.XLOOKUP(A405,Harcamalar!$D$2:$D$120,Harcamalar!$H$2:$H$120,""),""),"")</f>
        <v/>
      </c>
      <c r="I405" s="5">
        <f t="shared" si="40"/>
        <v>7943576.1175892176</v>
      </c>
    </row>
    <row r="406" spans="1:9" x14ac:dyDescent="0.25">
      <c r="A406" s="3">
        <v>57801</v>
      </c>
      <c r="B406" s="7">
        <f t="shared" si="36"/>
        <v>64</v>
      </c>
      <c r="C406" s="5">
        <f t="shared" si="41"/>
        <v>7943576.1175892176</v>
      </c>
      <c r="D406" s="5">
        <f t="shared" si="37"/>
        <v>107837.1817612108</v>
      </c>
      <c r="E406" s="5">
        <f t="shared" si="38"/>
        <v>32351.154528363237</v>
      </c>
      <c r="F406" s="5">
        <f t="shared" si="39"/>
        <v>39717.880587946092</v>
      </c>
      <c r="G406" s="5">
        <f>IF(A406&lt;&gt;"",IF($M$12,_xlfn.XLOOKUP(A406,Harcamalar!$D$2:$D$100,Harcamalar!$G$2:$G$100,0),0),"")</f>
        <v>0</v>
      </c>
      <c r="H406" s="5" t="str">
        <f>IF(A406&lt;&gt;"",IF($M$12,_xlfn.XLOOKUP(A406,Harcamalar!$D$2:$D$120,Harcamalar!$H$2:$H$120,""),""),"")</f>
        <v/>
      </c>
      <c r="I406" s="5">
        <f t="shared" si="40"/>
        <v>8015645.1527055269</v>
      </c>
    </row>
    <row r="407" spans="1:9" x14ac:dyDescent="0.25">
      <c r="A407" s="3">
        <v>57831</v>
      </c>
      <c r="B407" s="7">
        <f t="shared" si="36"/>
        <v>64</v>
      </c>
      <c r="C407" s="5">
        <f t="shared" si="41"/>
        <v>8015645.1527055269</v>
      </c>
      <c r="D407" s="5">
        <f t="shared" si="37"/>
        <v>107837.1817612108</v>
      </c>
      <c r="E407" s="5">
        <f t="shared" si="38"/>
        <v>32351.154528363237</v>
      </c>
      <c r="F407" s="5">
        <f t="shared" si="39"/>
        <v>40078.225763527633</v>
      </c>
      <c r="G407" s="5">
        <f>IF(A407&lt;&gt;"",IF($M$12,_xlfn.XLOOKUP(A407,Harcamalar!$D$2:$D$100,Harcamalar!$G$2:$G$100,0),0),"")</f>
        <v>0</v>
      </c>
      <c r="H407" s="5" t="str">
        <f>IF(A407&lt;&gt;"",IF($M$12,_xlfn.XLOOKUP(A407,Harcamalar!$D$2:$D$120,Harcamalar!$H$2:$H$120,""),""),"")</f>
        <v/>
      </c>
      <c r="I407" s="5">
        <f t="shared" si="40"/>
        <v>8088074.5329974182</v>
      </c>
    </row>
    <row r="408" spans="1:9" x14ac:dyDescent="0.25">
      <c r="A408" s="3">
        <v>57862</v>
      </c>
      <c r="B408" s="7">
        <f t="shared" si="36"/>
        <v>64</v>
      </c>
      <c r="C408" s="5">
        <f t="shared" si="41"/>
        <v>8088074.5329974182</v>
      </c>
      <c r="D408" s="5">
        <f t="shared" si="37"/>
        <v>107837.1817612108</v>
      </c>
      <c r="E408" s="5">
        <f t="shared" si="38"/>
        <v>32351.154528363237</v>
      </c>
      <c r="F408" s="5">
        <f t="shared" si="39"/>
        <v>40440.372664987095</v>
      </c>
      <c r="G408" s="5">
        <f>IF(A408&lt;&gt;"",IF($M$12,_xlfn.XLOOKUP(A408,Harcamalar!$D$2:$D$100,Harcamalar!$G$2:$G$100,0),0),"")</f>
        <v>0</v>
      </c>
      <c r="H408" s="5" t="str">
        <f>IF(A408&lt;&gt;"",IF($M$12,_xlfn.XLOOKUP(A408,Harcamalar!$D$2:$D$120,Harcamalar!$H$2:$H$120,""),""),"")</f>
        <v/>
      </c>
      <c r="I408" s="5">
        <f t="shared" si="40"/>
        <v>8160866.0601907689</v>
      </c>
    </row>
    <row r="409" spans="1:9" x14ac:dyDescent="0.25">
      <c r="A409" s="3">
        <v>57892</v>
      </c>
      <c r="B409" s="7">
        <f t="shared" si="36"/>
        <v>64</v>
      </c>
      <c r="C409" s="5">
        <f t="shared" si="41"/>
        <v>8160866.0601907689</v>
      </c>
      <c r="D409" s="5">
        <f t="shared" si="37"/>
        <v>107837.1817612108</v>
      </c>
      <c r="E409" s="5">
        <f t="shared" si="38"/>
        <v>32351.154528363237</v>
      </c>
      <c r="F409" s="5">
        <f t="shared" si="39"/>
        <v>40804.330300953843</v>
      </c>
      <c r="G409" s="5">
        <f>IF(A409&lt;&gt;"",IF($M$12,_xlfn.XLOOKUP(A409,Harcamalar!$D$2:$D$100,Harcamalar!$G$2:$G$100,0),0),"")</f>
        <v>0</v>
      </c>
      <c r="H409" s="5" t="str">
        <f>IF(A409&lt;&gt;"",IF($M$12,_xlfn.XLOOKUP(A409,Harcamalar!$D$2:$D$120,Harcamalar!$H$2:$H$120,""),""),"")</f>
        <v/>
      </c>
      <c r="I409" s="5">
        <f t="shared" si="40"/>
        <v>8234021.5450200867</v>
      </c>
    </row>
    <row r="410" spans="1:9" x14ac:dyDescent="0.25">
      <c r="A410" s="3">
        <v>57923</v>
      </c>
      <c r="B410" s="7">
        <f t="shared" si="36"/>
        <v>64</v>
      </c>
      <c r="C410" s="5">
        <f t="shared" si="41"/>
        <v>8234021.5450200867</v>
      </c>
      <c r="D410" s="5">
        <f t="shared" si="37"/>
        <v>107837.1817612108</v>
      </c>
      <c r="E410" s="5">
        <f t="shared" si="38"/>
        <v>32351.154528363237</v>
      </c>
      <c r="F410" s="5">
        <f t="shared" si="39"/>
        <v>41170.107725100432</v>
      </c>
      <c r="G410" s="5">
        <f>IF(A410&lt;&gt;"",IF($M$12,_xlfn.XLOOKUP(A410,Harcamalar!$D$2:$D$100,Harcamalar!$G$2:$G$100,0),0),"")</f>
        <v>0</v>
      </c>
      <c r="H410" s="5" t="str">
        <f>IF(A410&lt;&gt;"",IF($M$12,_xlfn.XLOOKUP(A410,Harcamalar!$D$2:$D$120,Harcamalar!$H$2:$H$120,""),""),"")</f>
        <v/>
      </c>
      <c r="I410" s="5">
        <f t="shared" si="40"/>
        <v>8307542.8072735509</v>
      </c>
    </row>
    <row r="411" spans="1:9" x14ac:dyDescent="0.25">
      <c r="A411" s="3">
        <v>57954</v>
      </c>
      <c r="B411" s="7">
        <f t="shared" si="36"/>
        <v>64</v>
      </c>
      <c r="C411" s="5">
        <f t="shared" si="41"/>
        <v>8307542.8072735509</v>
      </c>
      <c r="D411" s="5">
        <f t="shared" si="37"/>
        <v>107837.1817612108</v>
      </c>
      <c r="E411" s="5">
        <f t="shared" si="38"/>
        <v>32351.154528363237</v>
      </c>
      <c r="F411" s="5">
        <f t="shared" si="39"/>
        <v>41537.714036367754</v>
      </c>
      <c r="G411" s="5">
        <f>IF(A411&lt;&gt;"",IF($M$12,_xlfn.XLOOKUP(A411,Harcamalar!$D$2:$D$100,Harcamalar!$G$2:$G$100,0),0),"")</f>
        <v>0</v>
      </c>
      <c r="H411" s="5" t="str">
        <f>IF(A411&lt;&gt;"",IF($M$12,_xlfn.XLOOKUP(A411,Harcamalar!$D$2:$D$120,Harcamalar!$H$2:$H$120,""),""),"")</f>
        <v/>
      </c>
      <c r="I411" s="5">
        <f t="shared" si="40"/>
        <v>8381431.6758382823</v>
      </c>
    </row>
    <row r="412" spans="1:9" x14ac:dyDescent="0.25">
      <c r="A412" s="3">
        <v>57984</v>
      </c>
      <c r="B412" s="7">
        <f t="shared" si="36"/>
        <v>64</v>
      </c>
      <c r="C412" s="5">
        <f t="shared" si="41"/>
        <v>8381431.6758382823</v>
      </c>
      <c r="D412" s="5">
        <f t="shared" si="37"/>
        <v>107837.1817612108</v>
      </c>
      <c r="E412" s="5">
        <f t="shared" si="38"/>
        <v>32351.154528363237</v>
      </c>
      <c r="F412" s="5">
        <f t="shared" si="39"/>
        <v>41907.158379191409</v>
      </c>
      <c r="G412" s="5">
        <f>IF(A412&lt;&gt;"",IF($M$12,_xlfn.XLOOKUP(A412,Harcamalar!$D$2:$D$100,Harcamalar!$G$2:$G$100,0),0),"")</f>
        <v>0</v>
      </c>
      <c r="H412" s="5" t="str">
        <f>IF(A412&lt;&gt;"",IF($M$12,_xlfn.XLOOKUP(A412,Harcamalar!$D$2:$D$120,Harcamalar!$H$2:$H$120,""),""),"")</f>
        <v/>
      </c>
      <c r="I412" s="5">
        <f t="shared" si="40"/>
        <v>8455689.9887458365</v>
      </c>
    </row>
    <row r="413" spans="1:9" x14ac:dyDescent="0.25">
      <c r="A413" s="3">
        <v>58015</v>
      </c>
      <c r="B413" s="7">
        <f t="shared" si="36"/>
        <v>64</v>
      </c>
      <c r="C413" s="5">
        <f t="shared" si="41"/>
        <v>8455689.9887458365</v>
      </c>
      <c r="D413" s="5">
        <f t="shared" si="37"/>
        <v>107837.1817612108</v>
      </c>
      <c r="E413" s="5">
        <f t="shared" si="38"/>
        <v>32351.154528363237</v>
      </c>
      <c r="F413" s="5">
        <f t="shared" si="39"/>
        <v>42278.449943729182</v>
      </c>
      <c r="G413" s="5">
        <f>IF(A413&lt;&gt;"",IF($M$12,_xlfn.XLOOKUP(A413,Harcamalar!$D$2:$D$100,Harcamalar!$G$2:$G$100,0),0),"")</f>
        <v>0</v>
      </c>
      <c r="H413" s="5" t="str">
        <f>IF(A413&lt;&gt;"",IF($M$12,_xlfn.XLOOKUP(A413,Harcamalar!$D$2:$D$120,Harcamalar!$H$2:$H$120,""),""),"")</f>
        <v/>
      </c>
      <c r="I413" s="5">
        <f t="shared" si="40"/>
        <v>8530319.593217928</v>
      </c>
    </row>
    <row r="414" spans="1:9" x14ac:dyDescent="0.25">
      <c r="A414" s="3">
        <v>58045</v>
      </c>
      <c r="B414" s="7">
        <f t="shared" si="36"/>
        <v>64</v>
      </c>
      <c r="C414" s="5">
        <f t="shared" si="41"/>
        <v>8530319.593217928</v>
      </c>
      <c r="D414" s="5">
        <f t="shared" si="37"/>
        <v>107837.1817612108</v>
      </c>
      <c r="E414" s="5">
        <f t="shared" si="38"/>
        <v>32351.154528363237</v>
      </c>
      <c r="F414" s="5">
        <f t="shared" si="39"/>
        <v>42651.597966089641</v>
      </c>
      <c r="G414" s="5">
        <f>IF(A414&lt;&gt;"",IF($M$12,_xlfn.XLOOKUP(A414,Harcamalar!$D$2:$D$100,Harcamalar!$G$2:$G$100,0),0),"")</f>
        <v>0</v>
      </c>
      <c r="H414" s="5" t="str">
        <f>IF(A414&lt;&gt;"",IF($M$12,_xlfn.XLOOKUP(A414,Harcamalar!$D$2:$D$120,Harcamalar!$H$2:$H$120,""),""),"")</f>
        <v/>
      </c>
      <c r="I414" s="5">
        <f t="shared" si="40"/>
        <v>8605322.3457123805</v>
      </c>
    </row>
    <row r="415" spans="1:9" x14ac:dyDescent="0.25">
      <c r="A415" s="3">
        <v>58076</v>
      </c>
      <c r="B415" s="7">
        <f t="shared" si="36"/>
        <v>65</v>
      </c>
      <c r="C415" s="5">
        <f t="shared" si="41"/>
        <v>8605322.3457123805</v>
      </c>
      <c r="D415" s="5">
        <f t="shared" si="37"/>
        <v>109993.92539643501</v>
      </c>
      <c r="E415" s="5">
        <f t="shared" si="38"/>
        <v>32998.177618930502</v>
      </c>
      <c r="F415" s="5">
        <f t="shared" si="39"/>
        <v>43026.611728561904</v>
      </c>
      <c r="G415" s="5">
        <f>IF(A415&lt;&gt;"",IF($M$12,_xlfn.XLOOKUP(A415,Harcamalar!$D$2:$D$100,Harcamalar!$G$2:$G$100,0),0),"")</f>
        <v>0</v>
      </c>
      <c r="H415" s="5" t="str">
        <f>IF(A415&lt;&gt;"",IF($M$12,_xlfn.XLOOKUP(A415,Harcamalar!$D$2:$D$120,Harcamalar!$H$2:$H$120,""),""),"")</f>
        <v/>
      </c>
      <c r="I415" s="5">
        <f t="shared" si="40"/>
        <v>8681347.1350598726</v>
      </c>
    </row>
    <row r="416" spans="1:9" x14ac:dyDescent="0.25">
      <c r="A416" s="3">
        <v>58107</v>
      </c>
      <c r="B416" s="7">
        <f t="shared" si="36"/>
        <v>65</v>
      </c>
      <c r="C416" s="5">
        <f t="shared" si="41"/>
        <v>8681347.1350598726</v>
      </c>
      <c r="D416" s="5">
        <f t="shared" si="37"/>
        <v>109993.92539643501</v>
      </c>
      <c r="E416" s="5">
        <f t="shared" si="38"/>
        <v>32998.177618930502</v>
      </c>
      <c r="F416" s="5">
        <f t="shared" si="39"/>
        <v>43406.735675299366</v>
      </c>
      <c r="G416" s="5">
        <f>IF(A416&lt;&gt;"",IF($M$12,_xlfn.XLOOKUP(A416,Harcamalar!$D$2:$D$100,Harcamalar!$G$2:$G$100,0),0),"")</f>
        <v>0</v>
      </c>
      <c r="H416" s="5" t="str">
        <f>IF(A416&lt;&gt;"",IF($M$12,_xlfn.XLOOKUP(A416,Harcamalar!$D$2:$D$120,Harcamalar!$H$2:$H$120,""),""),"")</f>
        <v/>
      </c>
      <c r="I416" s="5">
        <f t="shared" si="40"/>
        <v>8757752.0483541023</v>
      </c>
    </row>
    <row r="417" spans="1:9" x14ac:dyDescent="0.25">
      <c r="A417" s="3">
        <v>58135</v>
      </c>
      <c r="B417" s="7">
        <f t="shared" si="36"/>
        <v>65</v>
      </c>
      <c r="C417" s="5">
        <f t="shared" si="41"/>
        <v>8757752.0483541023</v>
      </c>
      <c r="D417" s="5">
        <f t="shared" si="37"/>
        <v>109993.92539643501</v>
      </c>
      <c r="E417" s="5">
        <f t="shared" si="38"/>
        <v>32998.177618930502</v>
      </c>
      <c r="F417" s="5">
        <f t="shared" si="39"/>
        <v>43788.760241770513</v>
      </c>
      <c r="G417" s="5">
        <f>IF(A417&lt;&gt;"",IF($M$12,_xlfn.XLOOKUP(A417,Harcamalar!$D$2:$D$100,Harcamalar!$G$2:$G$100,0),0),"")</f>
        <v>0</v>
      </c>
      <c r="H417" s="5" t="str">
        <f>IF(A417&lt;&gt;"",IF($M$12,_xlfn.XLOOKUP(A417,Harcamalar!$D$2:$D$120,Harcamalar!$H$2:$H$120,""),""),"")</f>
        <v/>
      </c>
      <c r="I417" s="5">
        <f t="shared" si="40"/>
        <v>8834538.9862148035</v>
      </c>
    </row>
    <row r="418" spans="1:9" x14ac:dyDescent="0.25">
      <c r="A418" s="3">
        <v>58166</v>
      </c>
      <c r="B418" s="7">
        <f t="shared" si="36"/>
        <v>65</v>
      </c>
      <c r="C418" s="5">
        <f t="shared" si="41"/>
        <v>8834538.9862148035</v>
      </c>
      <c r="D418" s="5">
        <f t="shared" si="37"/>
        <v>109993.92539643501</v>
      </c>
      <c r="E418" s="5">
        <f t="shared" si="38"/>
        <v>32998.177618930502</v>
      </c>
      <c r="F418" s="5">
        <f t="shared" si="39"/>
        <v>44172.694931074016</v>
      </c>
      <c r="G418" s="5">
        <f>IF(A418&lt;&gt;"",IF($M$12,_xlfn.XLOOKUP(A418,Harcamalar!$D$2:$D$100,Harcamalar!$G$2:$G$100,0),0),"")</f>
        <v>0</v>
      </c>
      <c r="H418" s="5" t="str">
        <f>IF(A418&lt;&gt;"",IF($M$12,_xlfn.XLOOKUP(A418,Harcamalar!$D$2:$D$120,Harcamalar!$H$2:$H$120,""),""),"")</f>
        <v/>
      </c>
      <c r="I418" s="5">
        <f t="shared" si="40"/>
        <v>8911709.8587648068</v>
      </c>
    </row>
    <row r="419" spans="1:9" x14ac:dyDescent="0.25">
      <c r="A419" s="3">
        <v>58196</v>
      </c>
      <c r="B419" s="7">
        <f t="shared" si="36"/>
        <v>65</v>
      </c>
      <c r="C419" s="5">
        <f t="shared" si="41"/>
        <v>8911709.8587648068</v>
      </c>
      <c r="D419" s="5">
        <f t="shared" si="37"/>
        <v>109993.92539643501</v>
      </c>
      <c r="E419" s="5">
        <f t="shared" si="38"/>
        <v>32998.177618930502</v>
      </c>
      <c r="F419" s="5">
        <f t="shared" si="39"/>
        <v>44558.549293824035</v>
      </c>
      <c r="G419" s="5">
        <f>IF(A419&lt;&gt;"",IF($M$12,_xlfn.XLOOKUP(A419,Harcamalar!$D$2:$D$100,Harcamalar!$G$2:$G$100,0),0),"")</f>
        <v>0</v>
      </c>
      <c r="H419" s="5" t="str">
        <f>IF(A419&lt;&gt;"",IF($M$12,_xlfn.XLOOKUP(A419,Harcamalar!$D$2:$D$120,Harcamalar!$H$2:$H$120,""),""),"")</f>
        <v/>
      </c>
      <c r="I419" s="5">
        <f t="shared" si="40"/>
        <v>8989266.5856775604</v>
      </c>
    </row>
    <row r="420" spans="1:9" x14ac:dyDescent="0.25">
      <c r="A420" s="3">
        <v>58227</v>
      </c>
      <c r="B420" s="7">
        <f t="shared" si="36"/>
        <v>65</v>
      </c>
      <c r="C420" s="5">
        <f t="shared" si="41"/>
        <v>8989266.5856775604</v>
      </c>
      <c r="D420" s="5">
        <f t="shared" si="37"/>
        <v>109993.92539643501</v>
      </c>
      <c r="E420" s="5">
        <f t="shared" si="38"/>
        <v>32998.177618930502</v>
      </c>
      <c r="F420" s="5">
        <f t="shared" si="39"/>
        <v>44946.332928387805</v>
      </c>
      <c r="G420" s="5">
        <f>IF(A420&lt;&gt;"",IF($M$12,_xlfn.XLOOKUP(A420,Harcamalar!$D$2:$D$100,Harcamalar!$G$2:$G$100,0),0),"")</f>
        <v>0</v>
      </c>
      <c r="H420" s="5" t="str">
        <f>IF(A420&lt;&gt;"",IF($M$12,_xlfn.XLOOKUP(A420,Harcamalar!$D$2:$D$120,Harcamalar!$H$2:$H$120,""),""),"")</f>
        <v/>
      </c>
      <c r="I420" s="5">
        <f t="shared" si="40"/>
        <v>9067211.096224878</v>
      </c>
    </row>
    <row r="421" spans="1:9" x14ac:dyDescent="0.25">
      <c r="A421" s="3">
        <v>58257</v>
      </c>
      <c r="B421" s="7">
        <f t="shared" si="36"/>
        <v>65</v>
      </c>
      <c r="C421" s="5">
        <f t="shared" si="41"/>
        <v>9067211.096224878</v>
      </c>
      <c r="D421" s="5">
        <f t="shared" si="37"/>
        <v>109993.92539643501</v>
      </c>
      <c r="E421" s="5">
        <f t="shared" si="38"/>
        <v>32998.177618930502</v>
      </c>
      <c r="F421" s="5">
        <f t="shared" si="39"/>
        <v>45336.055481124393</v>
      </c>
      <c r="G421" s="5">
        <f>IF(A421&lt;&gt;"",IF($M$12,_xlfn.XLOOKUP(A421,Harcamalar!$D$2:$D$100,Harcamalar!$G$2:$G$100,0),0),"")</f>
        <v>1250000</v>
      </c>
      <c r="H421" s="5" t="str">
        <f>IF(A421&lt;&gt;"",IF($M$12,_xlfn.XLOOKUP(A421,Harcamalar!$D$2:$D$120,Harcamalar!$H$2:$H$120,""),""),"")</f>
        <v>3+1 şehir içi</v>
      </c>
      <c r="I421" s="5">
        <f t="shared" si="40"/>
        <v>7895545.3293249328</v>
      </c>
    </row>
    <row r="422" spans="1:9" x14ac:dyDescent="0.25">
      <c r="A422" s="3">
        <v>58288</v>
      </c>
      <c r="B422" s="7">
        <f t="shared" si="36"/>
        <v>65</v>
      </c>
      <c r="C422" s="5">
        <f t="shared" si="41"/>
        <v>7895545.3293249328</v>
      </c>
      <c r="D422" s="5">
        <f t="shared" si="37"/>
        <v>109993.92539643501</v>
      </c>
      <c r="E422" s="5">
        <f t="shared" si="38"/>
        <v>32998.177618930502</v>
      </c>
      <c r="F422" s="5">
        <f t="shared" si="39"/>
        <v>39477.726646624666</v>
      </c>
      <c r="G422" s="5">
        <f>IF(A422&lt;&gt;"",IF($M$12,_xlfn.XLOOKUP(A422,Harcamalar!$D$2:$D$100,Harcamalar!$G$2:$G$100,0),0),"")</f>
        <v>0</v>
      </c>
      <c r="H422" s="5" t="str">
        <f>IF(A422&lt;&gt;"",IF($M$12,_xlfn.XLOOKUP(A422,Harcamalar!$D$2:$D$120,Harcamalar!$H$2:$H$120,""),""),"")</f>
        <v/>
      </c>
      <c r="I422" s="5">
        <f t="shared" si="40"/>
        <v>7968021.2335904874</v>
      </c>
    </row>
    <row r="423" spans="1:9" x14ac:dyDescent="0.25">
      <c r="B423" s="7" t="str">
        <f t="shared" si="36"/>
        <v/>
      </c>
      <c r="C423" s="5" t="str">
        <f t="shared" ref="C423:C486" si="42">IF($A423&lt;&gt;"",I422,"")</f>
        <v/>
      </c>
      <c r="D423" s="5" t="str">
        <f t="shared" si="37"/>
        <v/>
      </c>
      <c r="E423" s="5" t="str">
        <f t="shared" si="38"/>
        <v/>
      </c>
      <c r="F423" s="5" t="str">
        <f t="shared" si="39"/>
        <v/>
      </c>
      <c r="G423" s="5" t="str">
        <f>IF(A423&lt;&gt;"",IF($M$12,_xlfn.XLOOKUP(A423,Harcamalar!$D$2:$D$100,Harcamalar!$G$2:$G$100,0),0),"")</f>
        <v/>
      </c>
      <c r="H423" s="5" t="str">
        <f>IF(A423&lt;&gt;"",IF($M$12,_xlfn.XLOOKUP(A423,Harcamalar!$D$2:$D$120,Harcamalar!$H$2:$H$120,""),""),"")</f>
        <v/>
      </c>
      <c r="I423" s="5" t="str">
        <f t="shared" si="40"/>
        <v/>
      </c>
    </row>
    <row r="424" spans="1:9" x14ac:dyDescent="0.25">
      <c r="B424" s="7" t="str">
        <f t="shared" si="36"/>
        <v/>
      </c>
      <c r="C424" s="5" t="str">
        <f t="shared" si="42"/>
        <v/>
      </c>
      <c r="D424" s="5" t="str">
        <f t="shared" si="37"/>
        <v/>
      </c>
      <c r="E424" s="5" t="str">
        <f t="shared" si="38"/>
        <v/>
      </c>
      <c r="F424" s="5" t="str">
        <f t="shared" si="39"/>
        <v/>
      </c>
      <c r="G424" s="5" t="str">
        <f>IF(A424&lt;&gt;"",IF($M$12,_xlfn.XLOOKUP(A424,Harcamalar!$D$2:$D$100,Harcamalar!$G$2:$G$100,0),0),"")</f>
        <v/>
      </c>
      <c r="H424" s="5" t="str">
        <f>IF(A424&lt;&gt;"",IF($M$12,_xlfn.XLOOKUP(A424,Harcamalar!$D$2:$D$120,Harcamalar!$H$2:$H$120,""),""),"")</f>
        <v/>
      </c>
      <c r="I424" s="5" t="str">
        <f t="shared" si="40"/>
        <v/>
      </c>
    </row>
    <row r="425" spans="1:9" x14ac:dyDescent="0.25">
      <c r="B425" s="7" t="str">
        <f t="shared" si="36"/>
        <v/>
      </c>
      <c r="C425" s="5" t="str">
        <f t="shared" si="42"/>
        <v/>
      </c>
      <c r="D425" s="5" t="str">
        <f t="shared" si="37"/>
        <v/>
      </c>
      <c r="E425" s="5" t="str">
        <f t="shared" si="38"/>
        <v/>
      </c>
      <c r="F425" s="5" t="str">
        <f t="shared" si="39"/>
        <v/>
      </c>
      <c r="G425" s="5" t="str">
        <f>IF(A425&lt;&gt;"",IF($M$12,_xlfn.XLOOKUP(A425,Harcamalar!$D$2:$D$100,Harcamalar!$G$2:$G$100,0),0),"")</f>
        <v/>
      </c>
      <c r="H425" s="5" t="str">
        <f>IF(A425&lt;&gt;"",IF($M$12,_xlfn.XLOOKUP(A425,Harcamalar!$D$2:$D$120,Harcamalar!$H$2:$H$120,""),""),"")</f>
        <v/>
      </c>
      <c r="I425" s="5" t="str">
        <f t="shared" si="40"/>
        <v/>
      </c>
    </row>
    <row r="426" spans="1:9" x14ac:dyDescent="0.25">
      <c r="B426" s="7" t="str">
        <f t="shared" si="36"/>
        <v/>
      </c>
      <c r="C426" s="5" t="str">
        <f t="shared" si="42"/>
        <v/>
      </c>
      <c r="D426" s="5" t="str">
        <f t="shared" si="37"/>
        <v/>
      </c>
      <c r="E426" s="5" t="str">
        <f t="shared" si="38"/>
        <v/>
      </c>
      <c r="F426" s="5" t="str">
        <f t="shared" si="39"/>
        <v/>
      </c>
      <c r="G426" s="5" t="str">
        <f>IF(A426&lt;&gt;"",IF($M$12,_xlfn.XLOOKUP(A426,Harcamalar!$D$2:$D$100,Harcamalar!$G$2:$G$100,0),0),"")</f>
        <v/>
      </c>
      <c r="H426" s="5" t="str">
        <f>IF(A426&lt;&gt;"",IF($M$12,_xlfn.XLOOKUP(A426,Harcamalar!$D$2:$D$120,Harcamalar!$H$2:$H$120,""),""),"")</f>
        <v/>
      </c>
      <c r="I426" s="5" t="str">
        <f t="shared" si="40"/>
        <v/>
      </c>
    </row>
    <row r="427" spans="1:9" x14ac:dyDescent="0.25">
      <c r="B427" s="7" t="str">
        <f t="shared" si="36"/>
        <v/>
      </c>
      <c r="C427" s="5" t="str">
        <f t="shared" si="42"/>
        <v/>
      </c>
      <c r="D427" s="5" t="str">
        <f t="shared" si="37"/>
        <v/>
      </c>
      <c r="E427" s="5" t="str">
        <f t="shared" si="38"/>
        <v/>
      </c>
      <c r="F427" s="5" t="str">
        <f t="shared" si="39"/>
        <v/>
      </c>
      <c r="G427" s="5" t="str">
        <f>IF(A427&lt;&gt;"",IF($M$12,_xlfn.XLOOKUP(A427,Harcamalar!$D$2:$D$100,Harcamalar!$G$2:$G$100,0),0),"")</f>
        <v/>
      </c>
      <c r="H427" s="5" t="str">
        <f>IF(A427&lt;&gt;"",IF($M$12,_xlfn.XLOOKUP(A427,Harcamalar!$D$2:$D$120,Harcamalar!$H$2:$H$120,""),""),"")</f>
        <v/>
      </c>
      <c r="I427" s="5" t="str">
        <f t="shared" si="40"/>
        <v/>
      </c>
    </row>
    <row r="428" spans="1:9" x14ac:dyDescent="0.25">
      <c r="B428" s="7" t="str">
        <f t="shared" si="36"/>
        <v/>
      </c>
      <c r="C428" s="5" t="str">
        <f t="shared" si="42"/>
        <v/>
      </c>
      <c r="D428" s="5" t="str">
        <f t="shared" si="37"/>
        <v/>
      </c>
      <c r="E428" s="5" t="str">
        <f t="shared" si="38"/>
        <v/>
      </c>
      <c r="F428" s="5" t="str">
        <f t="shared" si="39"/>
        <v/>
      </c>
      <c r="G428" s="5" t="str">
        <f>IF(A428&lt;&gt;"",IF($M$12,_xlfn.XLOOKUP(A428,Harcamalar!$D$2:$D$100,Harcamalar!$G$2:$G$100,0),0),"")</f>
        <v/>
      </c>
      <c r="H428" s="5" t="str">
        <f>IF(A428&lt;&gt;"",IF($M$12,_xlfn.XLOOKUP(A428,Harcamalar!$D$2:$D$120,Harcamalar!$H$2:$H$120,""),""),"")</f>
        <v/>
      </c>
      <c r="I428" s="5" t="str">
        <f t="shared" si="40"/>
        <v/>
      </c>
    </row>
    <row r="429" spans="1:9" x14ac:dyDescent="0.25">
      <c r="B429" s="7" t="str">
        <f t="shared" si="36"/>
        <v/>
      </c>
      <c r="C429" s="5" t="str">
        <f t="shared" si="42"/>
        <v/>
      </c>
      <c r="D429" s="5" t="str">
        <f t="shared" si="37"/>
        <v/>
      </c>
      <c r="E429" s="5" t="str">
        <f t="shared" si="38"/>
        <v/>
      </c>
      <c r="F429" s="5" t="str">
        <f t="shared" si="39"/>
        <v/>
      </c>
      <c r="G429" s="5" t="str">
        <f>IF(A429&lt;&gt;"",IF($M$12,_xlfn.XLOOKUP(A429,Harcamalar!$D$2:$D$100,Harcamalar!$G$2:$G$100,0),0),"")</f>
        <v/>
      </c>
      <c r="H429" s="5" t="str">
        <f>IF(A429&lt;&gt;"",IF($M$12,_xlfn.XLOOKUP(A429,Harcamalar!$D$2:$D$120,Harcamalar!$H$2:$H$120,""),""),"")</f>
        <v/>
      </c>
      <c r="I429" s="5" t="str">
        <f t="shared" si="40"/>
        <v/>
      </c>
    </row>
    <row r="430" spans="1:9" x14ac:dyDescent="0.25">
      <c r="B430" s="7" t="str">
        <f t="shared" si="36"/>
        <v/>
      </c>
      <c r="C430" s="5" t="str">
        <f t="shared" si="42"/>
        <v/>
      </c>
      <c r="D430" s="5" t="str">
        <f t="shared" si="37"/>
        <v/>
      </c>
      <c r="E430" s="5" t="str">
        <f t="shared" si="38"/>
        <v/>
      </c>
      <c r="F430" s="5" t="str">
        <f t="shared" si="39"/>
        <v/>
      </c>
      <c r="G430" s="5" t="str">
        <f>IF(A430&lt;&gt;"",IF($M$12,_xlfn.XLOOKUP(A430,Harcamalar!$D$2:$D$100,Harcamalar!$G$2:$G$100,0),0),"")</f>
        <v/>
      </c>
      <c r="H430" s="5" t="str">
        <f>IF(A430&lt;&gt;"",IF($M$12,_xlfn.XLOOKUP(A430,Harcamalar!$D$2:$D$120,Harcamalar!$H$2:$H$120,""),""),"")</f>
        <v/>
      </c>
      <c r="I430" s="5" t="str">
        <f t="shared" si="40"/>
        <v/>
      </c>
    </row>
    <row r="431" spans="1:9" x14ac:dyDescent="0.25">
      <c r="B431" s="7" t="str">
        <f t="shared" si="36"/>
        <v/>
      </c>
      <c r="C431" s="5" t="str">
        <f t="shared" si="42"/>
        <v/>
      </c>
      <c r="D431" s="5" t="str">
        <f t="shared" si="37"/>
        <v/>
      </c>
      <c r="E431" s="5" t="str">
        <f t="shared" si="38"/>
        <v/>
      </c>
      <c r="F431" s="5" t="str">
        <f t="shared" si="39"/>
        <v/>
      </c>
      <c r="G431" s="5" t="str">
        <f>IF(A431&lt;&gt;"",IF($M$12,_xlfn.XLOOKUP(A431,Harcamalar!$D$2:$D$100,Harcamalar!$G$2:$G$100,0),0),"")</f>
        <v/>
      </c>
      <c r="H431" s="5" t="str">
        <f>IF(A431&lt;&gt;"",IF($M$12,_xlfn.XLOOKUP(A431,Harcamalar!$D$2:$D$120,Harcamalar!$H$2:$H$120,""),""),"")</f>
        <v/>
      </c>
      <c r="I431" s="5" t="str">
        <f t="shared" si="40"/>
        <v/>
      </c>
    </row>
    <row r="432" spans="1:9" x14ac:dyDescent="0.25">
      <c r="B432" s="7" t="str">
        <f t="shared" si="36"/>
        <v/>
      </c>
      <c r="C432" s="5" t="str">
        <f t="shared" si="42"/>
        <v/>
      </c>
      <c r="D432" s="5" t="str">
        <f t="shared" si="37"/>
        <v/>
      </c>
      <c r="E432" s="5" t="str">
        <f t="shared" si="38"/>
        <v/>
      </c>
      <c r="F432" s="5" t="str">
        <f t="shared" si="39"/>
        <v/>
      </c>
      <c r="G432" s="5" t="str">
        <f>IF(A432&lt;&gt;"",IF($M$12,_xlfn.XLOOKUP(A432,Harcamalar!$D$2:$D$100,Harcamalar!$G$2:$G$100,0),0),"")</f>
        <v/>
      </c>
      <c r="H432" s="5" t="str">
        <f>IF(A432&lt;&gt;"",IF($M$12,_xlfn.XLOOKUP(A432,Harcamalar!$D$2:$D$120,Harcamalar!$H$2:$H$120,""),""),"")</f>
        <v/>
      </c>
      <c r="I432" s="5" t="str">
        <f t="shared" si="40"/>
        <v/>
      </c>
    </row>
    <row r="433" spans="2:9" x14ac:dyDescent="0.25">
      <c r="B433" s="7" t="str">
        <f t="shared" si="36"/>
        <v/>
      </c>
      <c r="C433" s="5" t="str">
        <f t="shared" si="42"/>
        <v/>
      </c>
      <c r="D433" s="5" t="str">
        <f t="shared" si="37"/>
        <v/>
      </c>
      <c r="E433" s="5" t="str">
        <f t="shared" si="38"/>
        <v/>
      </c>
      <c r="F433" s="5" t="str">
        <f t="shared" si="39"/>
        <v/>
      </c>
      <c r="G433" s="5" t="str">
        <f>IF(A433&lt;&gt;"",IF($M$12,_xlfn.XLOOKUP(A433,Harcamalar!$D$2:$D$100,Harcamalar!$G$2:$G$100,0),0),"")</f>
        <v/>
      </c>
      <c r="H433" s="5" t="str">
        <f>IF(A433&lt;&gt;"",IF($M$12,_xlfn.XLOOKUP(A433,Harcamalar!$D$2:$D$120,Harcamalar!$H$2:$H$120,""),""),"")</f>
        <v/>
      </c>
      <c r="I433" s="5" t="str">
        <f t="shared" si="40"/>
        <v/>
      </c>
    </row>
    <row r="434" spans="2:9" x14ac:dyDescent="0.25">
      <c r="B434" s="7" t="str">
        <f t="shared" si="36"/>
        <v/>
      </c>
      <c r="C434" s="5" t="str">
        <f t="shared" si="42"/>
        <v/>
      </c>
      <c r="D434" s="5" t="str">
        <f t="shared" si="37"/>
        <v/>
      </c>
      <c r="E434" s="5" t="str">
        <f t="shared" si="38"/>
        <v/>
      </c>
      <c r="F434" s="5" t="str">
        <f t="shared" si="39"/>
        <v/>
      </c>
      <c r="G434" s="5" t="str">
        <f>IF(A434&lt;&gt;"",IF($M$12,_xlfn.XLOOKUP(A434,Harcamalar!$D$2:$D$100,Harcamalar!$G$2:$G$100,0),0),"")</f>
        <v/>
      </c>
      <c r="H434" s="5" t="str">
        <f>IF(A434&lt;&gt;"",IF($M$12,_xlfn.XLOOKUP(A434,Harcamalar!$D$2:$D$120,Harcamalar!$H$2:$H$120,""),""),"")</f>
        <v/>
      </c>
      <c r="I434" s="5" t="str">
        <f t="shared" si="40"/>
        <v/>
      </c>
    </row>
    <row r="435" spans="2:9" x14ac:dyDescent="0.25">
      <c r="B435" s="7" t="str">
        <f t="shared" si="36"/>
        <v/>
      </c>
      <c r="C435" s="5" t="str">
        <f t="shared" si="42"/>
        <v/>
      </c>
      <c r="D435" s="5" t="str">
        <f t="shared" si="37"/>
        <v/>
      </c>
      <c r="E435" s="5" t="str">
        <f t="shared" si="38"/>
        <v/>
      </c>
      <c r="F435" s="5" t="str">
        <f t="shared" si="39"/>
        <v/>
      </c>
      <c r="G435" s="5" t="str">
        <f>IF(A435&lt;&gt;"",IF($M$12,_xlfn.XLOOKUP(A435,Harcamalar!$D$2:$D$100,Harcamalar!$G$2:$G$100,0),0),"")</f>
        <v/>
      </c>
      <c r="H435" s="5" t="str">
        <f>IF(A435&lt;&gt;"",IF($M$12,_xlfn.XLOOKUP(A435,Harcamalar!$D$2:$D$120,Harcamalar!$H$2:$H$120,""),""),"")</f>
        <v/>
      </c>
      <c r="I435" s="5" t="str">
        <f t="shared" si="40"/>
        <v/>
      </c>
    </row>
    <row r="436" spans="2:9" x14ac:dyDescent="0.25">
      <c r="B436" s="7" t="str">
        <f t="shared" si="36"/>
        <v/>
      </c>
      <c r="C436" s="5" t="str">
        <f t="shared" si="42"/>
        <v/>
      </c>
      <c r="D436" s="5" t="str">
        <f t="shared" si="37"/>
        <v/>
      </c>
      <c r="E436" s="5" t="str">
        <f t="shared" si="38"/>
        <v/>
      </c>
      <c r="F436" s="5" t="str">
        <f t="shared" si="39"/>
        <v/>
      </c>
      <c r="G436" s="5" t="str">
        <f>IF(A436&lt;&gt;"",IF($M$12,_xlfn.XLOOKUP(A436,Harcamalar!$D$2:$D$100,Harcamalar!$G$2:$G$100,0),0),"")</f>
        <v/>
      </c>
      <c r="H436" s="5" t="str">
        <f>IF(A436&lt;&gt;"",IF($M$12,_xlfn.XLOOKUP(A436,Harcamalar!$D$2:$D$120,Harcamalar!$H$2:$H$120,""),""),"")</f>
        <v/>
      </c>
      <c r="I436" s="5" t="str">
        <f t="shared" si="40"/>
        <v/>
      </c>
    </row>
    <row r="437" spans="2:9" x14ac:dyDescent="0.25">
      <c r="B437" s="7" t="str">
        <f t="shared" si="36"/>
        <v/>
      </c>
      <c r="C437" s="5" t="str">
        <f t="shared" si="42"/>
        <v/>
      </c>
      <c r="D437" s="5" t="str">
        <f t="shared" si="37"/>
        <v/>
      </c>
      <c r="E437" s="5" t="str">
        <f t="shared" si="38"/>
        <v/>
      </c>
      <c r="F437" s="5" t="str">
        <f t="shared" si="39"/>
        <v/>
      </c>
      <c r="G437" s="5" t="str">
        <f>IF(A437&lt;&gt;"",IF($M$12,_xlfn.XLOOKUP(A437,Harcamalar!$D$2:$D$100,Harcamalar!$G$2:$G$100,0),0),"")</f>
        <v/>
      </c>
      <c r="H437" s="5" t="str">
        <f>IF(A437&lt;&gt;"",IF($M$12,_xlfn.XLOOKUP(A437,Harcamalar!$D$2:$D$120,Harcamalar!$H$2:$H$120,""),""),"")</f>
        <v/>
      </c>
      <c r="I437" s="5" t="str">
        <f t="shared" si="40"/>
        <v/>
      </c>
    </row>
    <row r="438" spans="2:9" x14ac:dyDescent="0.25">
      <c r="B438" s="7" t="str">
        <f t="shared" si="36"/>
        <v/>
      </c>
      <c r="C438" s="5" t="str">
        <f t="shared" si="42"/>
        <v/>
      </c>
      <c r="D438" s="5" t="str">
        <f t="shared" si="37"/>
        <v/>
      </c>
      <c r="E438" s="5" t="str">
        <f t="shared" si="38"/>
        <v/>
      </c>
      <c r="F438" s="5" t="str">
        <f t="shared" si="39"/>
        <v/>
      </c>
      <c r="G438" s="5" t="str">
        <f>IF(A438&lt;&gt;"",IF($M$12,_xlfn.XLOOKUP(A438,Harcamalar!$D$2:$D$100,Harcamalar!$G$2:$G$100,0),0),"")</f>
        <v/>
      </c>
      <c r="H438" s="5" t="str">
        <f>IF(A438&lt;&gt;"",IF($M$12,_xlfn.XLOOKUP(A438,Harcamalar!$D$2:$D$120,Harcamalar!$H$2:$H$120,""),""),"")</f>
        <v/>
      </c>
      <c r="I438" s="5" t="str">
        <f t="shared" si="40"/>
        <v/>
      </c>
    </row>
    <row r="439" spans="2:9" x14ac:dyDescent="0.25">
      <c r="B439" s="7" t="str">
        <f t="shared" si="36"/>
        <v/>
      </c>
      <c r="C439" s="5" t="str">
        <f t="shared" si="42"/>
        <v/>
      </c>
      <c r="D439" s="5" t="str">
        <f t="shared" si="37"/>
        <v/>
      </c>
      <c r="E439" s="5" t="str">
        <f t="shared" si="38"/>
        <v/>
      </c>
      <c r="F439" s="5" t="str">
        <f t="shared" si="39"/>
        <v/>
      </c>
      <c r="G439" s="5" t="str">
        <f>IF(A439&lt;&gt;"",IF($M$12,_xlfn.XLOOKUP(A439,Harcamalar!$D$2:$D$100,Harcamalar!$G$2:$G$100,0),0),"")</f>
        <v/>
      </c>
      <c r="H439" s="5" t="str">
        <f>IF(A439&lt;&gt;"",IF($M$12,_xlfn.XLOOKUP(A439,Harcamalar!$D$2:$D$120,Harcamalar!$H$2:$H$120,""),""),"")</f>
        <v/>
      </c>
      <c r="I439" s="5" t="str">
        <f t="shared" si="40"/>
        <v/>
      </c>
    </row>
    <row r="440" spans="2:9" x14ac:dyDescent="0.25">
      <c r="B440" s="7" t="str">
        <f t="shared" si="36"/>
        <v/>
      </c>
      <c r="C440" s="5" t="str">
        <f t="shared" si="42"/>
        <v/>
      </c>
      <c r="D440" s="5" t="str">
        <f t="shared" si="37"/>
        <v/>
      </c>
      <c r="E440" s="5" t="str">
        <f t="shared" si="38"/>
        <v/>
      </c>
      <c r="F440" s="5" t="str">
        <f t="shared" si="39"/>
        <v/>
      </c>
      <c r="G440" s="5" t="str">
        <f>IF(A440&lt;&gt;"",IF($M$12,_xlfn.XLOOKUP(A440,Harcamalar!$D$2:$D$100,Harcamalar!$G$2:$G$100,0),0),"")</f>
        <v/>
      </c>
      <c r="H440" s="5" t="str">
        <f>IF(A440&lt;&gt;"",IF($M$12,_xlfn.XLOOKUP(A440,Harcamalar!$D$2:$D$120,Harcamalar!$H$2:$H$120,""),""),"")</f>
        <v/>
      </c>
      <c r="I440" s="5" t="str">
        <f t="shared" si="40"/>
        <v/>
      </c>
    </row>
    <row r="441" spans="2:9" x14ac:dyDescent="0.25">
      <c r="B441" s="7" t="str">
        <f t="shared" si="36"/>
        <v/>
      </c>
      <c r="C441" s="5" t="str">
        <f t="shared" si="42"/>
        <v/>
      </c>
      <c r="D441" s="5" t="str">
        <f t="shared" si="37"/>
        <v/>
      </c>
      <c r="E441" s="5" t="str">
        <f t="shared" si="38"/>
        <v/>
      </c>
      <c r="F441" s="5" t="str">
        <f t="shared" si="39"/>
        <v/>
      </c>
      <c r="G441" s="5" t="str">
        <f>IF(A441&lt;&gt;"",IF($M$12,_xlfn.XLOOKUP(A441,Harcamalar!$D$2:$D$100,Harcamalar!$G$2:$G$100,0),0),"")</f>
        <v/>
      </c>
      <c r="H441" s="5" t="str">
        <f>IF(A441&lt;&gt;"",IF($M$12,_xlfn.XLOOKUP(A441,Harcamalar!$D$2:$D$120,Harcamalar!$H$2:$H$120,""),""),"")</f>
        <v/>
      </c>
      <c r="I441" s="5" t="str">
        <f t="shared" si="40"/>
        <v/>
      </c>
    </row>
    <row r="442" spans="2:9" x14ac:dyDescent="0.25">
      <c r="B442" s="7" t="str">
        <f t="shared" si="36"/>
        <v/>
      </c>
      <c r="C442" s="5" t="str">
        <f t="shared" si="42"/>
        <v/>
      </c>
      <c r="D442" s="5" t="str">
        <f t="shared" si="37"/>
        <v/>
      </c>
      <c r="E442" s="5" t="str">
        <f t="shared" si="38"/>
        <v/>
      </c>
      <c r="F442" s="5" t="str">
        <f t="shared" si="39"/>
        <v/>
      </c>
      <c r="G442" s="5" t="str">
        <f>IF(A442&lt;&gt;"",IF($M$12,_xlfn.XLOOKUP(A442,Harcamalar!$D$2:$D$100,Harcamalar!$G$2:$G$100,0),0),"")</f>
        <v/>
      </c>
      <c r="H442" s="5" t="str">
        <f>IF(A442&lt;&gt;"",IF($M$12,_xlfn.XLOOKUP(A442,Harcamalar!$D$2:$D$120,Harcamalar!$H$2:$H$120,""),""),"")</f>
        <v/>
      </c>
      <c r="I442" s="5" t="str">
        <f t="shared" si="40"/>
        <v/>
      </c>
    </row>
    <row r="443" spans="2:9" x14ac:dyDescent="0.25">
      <c r="B443" s="7" t="str">
        <f t="shared" si="36"/>
        <v/>
      </c>
      <c r="C443" s="5" t="str">
        <f t="shared" si="42"/>
        <v/>
      </c>
      <c r="D443" s="5" t="str">
        <f t="shared" si="37"/>
        <v/>
      </c>
      <c r="E443" s="5" t="str">
        <f t="shared" si="38"/>
        <v/>
      </c>
      <c r="F443" s="5" t="str">
        <f t="shared" si="39"/>
        <v/>
      </c>
      <c r="G443" s="5" t="str">
        <f>IF(A443&lt;&gt;"",IF($M$12,_xlfn.XLOOKUP(A443,Harcamalar!$D$2:$D$100,Harcamalar!$G$2:$G$100,0),0),"")</f>
        <v/>
      </c>
      <c r="H443" s="5" t="str">
        <f>IF(A443&lt;&gt;"",IF($M$12,_xlfn.XLOOKUP(A443,Harcamalar!$D$2:$D$120,Harcamalar!$H$2:$H$120,""),""),"")</f>
        <v/>
      </c>
      <c r="I443" s="5" t="str">
        <f t="shared" si="40"/>
        <v/>
      </c>
    </row>
    <row r="444" spans="2:9" x14ac:dyDescent="0.25">
      <c r="B444" s="7" t="str">
        <f t="shared" si="36"/>
        <v/>
      </c>
      <c r="C444" s="5" t="str">
        <f t="shared" si="42"/>
        <v/>
      </c>
      <c r="D444" s="5" t="str">
        <f t="shared" si="37"/>
        <v/>
      </c>
      <c r="E444" s="5" t="str">
        <f t="shared" si="38"/>
        <v/>
      </c>
      <c r="F444" s="5" t="str">
        <f t="shared" si="39"/>
        <v/>
      </c>
      <c r="G444" s="5" t="str">
        <f>IF(A444&lt;&gt;"",IF($M$12,_xlfn.XLOOKUP(A444,Harcamalar!$D$2:$D$100,Harcamalar!$G$2:$G$100,0),0),"")</f>
        <v/>
      </c>
      <c r="H444" s="5" t="str">
        <f>IF(A444&lt;&gt;"",IF($M$12,_xlfn.XLOOKUP(A444,Harcamalar!$D$2:$D$120,Harcamalar!$H$2:$H$120,""),""),"")</f>
        <v/>
      </c>
      <c r="I444" s="5" t="str">
        <f t="shared" si="40"/>
        <v/>
      </c>
    </row>
    <row r="445" spans="2:9" x14ac:dyDescent="0.25">
      <c r="B445" s="7" t="str">
        <f t="shared" si="36"/>
        <v/>
      </c>
      <c r="C445" s="5" t="str">
        <f t="shared" si="42"/>
        <v/>
      </c>
      <c r="D445" s="5" t="str">
        <f t="shared" si="37"/>
        <v/>
      </c>
      <c r="E445" s="5" t="str">
        <f t="shared" si="38"/>
        <v/>
      </c>
      <c r="F445" s="5" t="str">
        <f t="shared" si="39"/>
        <v/>
      </c>
      <c r="G445" s="5" t="str">
        <f>IF(A445&lt;&gt;"",IF($M$12,_xlfn.XLOOKUP(A445,Harcamalar!$D$2:$D$100,Harcamalar!$G$2:$G$100,0),0),"")</f>
        <v/>
      </c>
      <c r="H445" s="5" t="str">
        <f>IF(A445&lt;&gt;"",IF($M$12,_xlfn.XLOOKUP(A445,Harcamalar!$D$2:$D$120,Harcamalar!$H$2:$H$120,""),""),"")</f>
        <v/>
      </c>
      <c r="I445" s="5" t="str">
        <f t="shared" si="40"/>
        <v/>
      </c>
    </row>
    <row r="446" spans="2:9" x14ac:dyDescent="0.25">
      <c r="B446" s="7" t="str">
        <f t="shared" si="36"/>
        <v/>
      </c>
      <c r="C446" s="5" t="str">
        <f t="shared" si="42"/>
        <v/>
      </c>
      <c r="D446" s="5" t="str">
        <f t="shared" si="37"/>
        <v/>
      </c>
      <c r="E446" s="5" t="str">
        <f t="shared" si="38"/>
        <v/>
      </c>
      <c r="F446" s="5" t="str">
        <f t="shared" si="39"/>
        <v/>
      </c>
      <c r="G446" s="5" t="str">
        <f>IF(A446&lt;&gt;"",IF($M$12,_xlfn.XLOOKUP(A446,Harcamalar!$D$2:$D$100,Harcamalar!$G$2:$G$100,0),0),"")</f>
        <v/>
      </c>
      <c r="H446" s="5" t="str">
        <f>IF(A446&lt;&gt;"",IF($M$12,_xlfn.XLOOKUP(A446,Harcamalar!$D$2:$D$120,Harcamalar!$H$2:$H$120,""),""),"")</f>
        <v/>
      </c>
      <c r="I446" s="5" t="str">
        <f t="shared" si="40"/>
        <v/>
      </c>
    </row>
    <row r="447" spans="2:9" x14ac:dyDescent="0.25">
      <c r="B447" s="7" t="str">
        <f t="shared" si="36"/>
        <v/>
      </c>
      <c r="C447" s="5" t="str">
        <f t="shared" si="42"/>
        <v/>
      </c>
      <c r="D447" s="5" t="str">
        <f t="shared" si="37"/>
        <v/>
      </c>
      <c r="E447" s="5" t="str">
        <f t="shared" si="38"/>
        <v/>
      </c>
      <c r="F447" s="5" t="str">
        <f t="shared" si="39"/>
        <v/>
      </c>
      <c r="G447" s="5" t="str">
        <f>IF(A447&lt;&gt;"",IF($M$12,_xlfn.XLOOKUP(A447,Harcamalar!$D$2:$D$100,Harcamalar!$G$2:$G$100,0),0),"")</f>
        <v/>
      </c>
      <c r="H447" s="5" t="str">
        <f>IF(A447&lt;&gt;"",IF($M$12,_xlfn.XLOOKUP(A447,Harcamalar!$D$2:$D$120,Harcamalar!$H$2:$H$120,""),""),"")</f>
        <v/>
      </c>
      <c r="I447" s="5" t="str">
        <f t="shared" si="40"/>
        <v/>
      </c>
    </row>
    <row r="448" spans="2:9" x14ac:dyDescent="0.25">
      <c r="B448" s="7" t="str">
        <f t="shared" si="36"/>
        <v/>
      </c>
      <c r="C448" s="5" t="str">
        <f t="shared" si="42"/>
        <v/>
      </c>
      <c r="D448" s="5" t="str">
        <f t="shared" si="37"/>
        <v/>
      </c>
      <c r="E448" s="5" t="str">
        <f t="shared" si="38"/>
        <v/>
      </c>
      <c r="F448" s="5" t="str">
        <f t="shared" si="39"/>
        <v/>
      </c>
      <c r="G448" s="5" t="str">
        <f>IF(A448&lt;&gt;"",IF($M$12,_xlfn.XLOOKUP(A448,Harcamalar!$D$2:$D$100,Harcamalar!$G$2:$G$100,0),0),"")</f>
        <v/>
      </c>
      <c r="H448" s="5" t="str">
        <f>IF(A448&lt;&gt;"",IF($M$12,_xlfn.XLOOKUP(A448,Harcamalar!$D$2:$D$120,Harcamalar!$H$2:$H$120,""),""),"")</f>
        <v/>
      </c>
      <c r="I448" s="5" t="str">
        <f t="shared" si="40"/>
        <v/>
      </c>
    </row>
    <row r="449" spans="2:9" x14ac:dyDescent="0.25">
      <c r="B449" s="7" t="str">
        <f t="shared" si="36"/>
        <v/>
      </c>
      <c r="C449" s="5" t="str">
        <f t="shared" si="42"/>
        <v/>
      </c>
      <c r="D449" s="5" t="str">
        <f t="shared" si="37"/>
        <v/>
      </c>
      <c r="E449" s="5" t="str">
        <f t="shared" si="38"/>
        <v/>
      </c>
      <c r="F449" s="5" t="str">
        <f t="shared" si="39"/>
        <v/>
      </c>
      <c r="G449" s="5" t="str">
        <f>IF(A449&lt;&gt;"",IF($M$12,_xlfn.XLOOKUP(A449,Harcamalar!$D$2:$D$100,Harcamalar!$G$2:$G$100,0),0),"")</f>
        <v/>
      </c>
      <c r="H449" s="5" t="str">
        <f>IF(A449&lt;&gt;"",IF($M$12,_xlfn.XLOOKUP(A449,Harcamalar!$D$2:$D$120,Harcamalar!$H$2:$H$120,""),""),"")</f>
        <v/>
      </c>
      <c r="I449" s="5" t="str">
        <f t="shared" si="40"/>
        <v/>
      </c>
    </row>
    <row r="450" spans="2:9" x14ac:dyDescent="0.25">
      <c r="B450" s="7" t="str">
        <f t="shared" ref="B450:B513" si="43">IF(A450&lt;&gt;"",yas+YEAR(A450)-YEAR(hesapbaslangictarihi),"")</f>
        <v/>
      </c>
      <c r="C450" s="5" t="str">
        <f t="shared" si="42"/>
        <v/>
      </c>
      <c r="D450" s="5" t="str">
        <f t="shared" ref="D450:D513" si="44">IF($A450&lt;&gt;"",maas*(1+maasartisorani)^(YEAR(A450)-YEAR(hesapbaslangictarihi)),"")</f>
        <v/>
      </c>
      <c r="E450" s="5" t="str">
        <f t="shared" ref="E450:E513" si="45">IF($A450&lt;&gt;"",D450*tasarruforani,"")</f>
        <v/>
      </c>
      <c r="F450" s="5" t="str">
        <f t="shared" ref="F450:F513" si="46">IF($A450&lt;&gt;"",C450*reelkazancorani,"")</f>
        <v/>
      </c>
      <c r="G450" s="5" t="str">
        <f>IF(A450&lt;&gt;"",IF($M$12,_xlfn.XLOOKUP(A450,Harcamalar!$D$2:$D$100,Harcamalar!$G$2:$G$100,0),0),"")</f>
        <v/>
      </c>
      <c r="H450" s="5" t="str">
        <f>IF(A450&lt;&gt;"",IF($M$12,_xlfn.XLOOKUP(A450,Harcamalar!$D$2:$D$120,Harcamalar!$H$2:$H$120,""),""),"")</f>
        <v/>
      </c>
      <c r="I450" s="5" t="str">
        <f t="shared" si="40"/>
        <v/>
      </c>
    </row>
    <row r="451" spans="2:9" x14ac:dyDescent="0.25">
      <c r="B451" s="7" t="str">
        <f t="shared" si="43"/>
        <v/>
      </c>
      <c r="C451" s="5" t="str">
        <f t="shared" si="42"/>
        <v/>
      </c>
      <c r="D451" s="5" t="str">
        <f t="shared" si="44"/>
        <v/>
      </c>
      <c r="E451" s="5" t="str">
        <f t="shared" si="45"/>
        <v/>
      </c>
      <c r="F451" s="5" t="str">
        <f t="shared" si="46"/>
        <v/>
      </c>
      <c r="G451" s="5" t="str">
        <f>IF(A451&lt;&gt;"",IF($M$12,_xlfn.XLOOKUP(A451,Harcamalar!$D$2:$D$100,Harcamalar!$G$2:$G$100,0),0),"")</f>
        <v/>
      </c>
      <c r="H451" s="5" t="str">
        <f>IF(A451&lt;&gt;"",IF($M$12,_xlfn.XLOOKUP(A451,Harcamalar!$D$2:$D$120,Harcamalar!$H$2:$H$120,""),""),"")</f>
        <v/>
      </c>
      <c r="I451" s="5" t="str">
        <f t="shared" ref="I451:I514" si="47">IF($A451&lt;&gt;"",C451+F451+E451-G451,"")</f>
        <v/>
      </c>
    </row>
    <row r="452" spans="2:9" x14ac:dyDescent="0.25">
      <c r="B452" s="7" t="str">
        <f t="shared" si="43"/>
        <v/>
      </c>
      <c r="C452" s="5" t="str">
        <f t="shared" si="42"/>
        <v/>
      </c>
      <c r="D452" s="5" t="str">
        <f t="shared" si="44"/>
        <v/>
      </c>
      <c r="E452" s="5" t="str">
        <f t="shared" si="45"/>
        <v/>
      </c>
      <c r="F452" s="5" t="str">
        <f t="shared" si="46"/>
        <v/>
      </c>
      <c r="G452" s="5" t="str">
        <f>IF(A452&lt;&gt;"",IF($M$12,_xlfn.XLOOKUP(A452,Harcamalar!$D$2:$D$100,Harcamalar!$G$2:$G$100,0),0),"")</f>
        <v/>
      </c>
      <c r="H452" s="5" t="str">
        <f>IF(A452&lt;&gt;"",IF($M$12,_xlfn.XLOOKUP(A452,Harcamalar!$D$2:$D$120,Harcamalar!$H$2:$H$120,""),""),"")</f>
        <v/>
      </c>
      <c r="I452" s="5" t="str">
        <f t="shared" si="47"/>
        <v/>
      </c>
    </row>
    <row r="453" spans="2:9" x14ac:dyDescent="0.25">
      <c r="B453" s="7" t="str">
        <f t="shared" si="43"/>
        <v/>
      </c>
      <c r="C453" s="5" t="str">
        <f t="shared" si="42"/>
        <v/>
      </c>
      <c r="D453" s="5" t="str">
        <f t="shared" si="44"/>
        <v/>
      </c>
      <c r="E453" s="5" t="str">
        <f t="shared" si="45"/>
        <v/>
      </c>
      <c r="F453" s="5" t="str">
        <f t="shared" si="46"/>
        <v/>
      </c>
      <c r="G453" s="5" t="str">
        <f>IF(A453&lt;&gt;"",IF($M$12,_xlfn.XLOOKUP(A453,Harcamalar!$D$2:$D$100,Harcamalar!$G$2:$G$100,0),0),"")</f>
        <v/>
      </c>
      <c r="H453" s="5" t="str">
        <f>IF(A453&lt;&gt;"",IF($M$12,_xlfn.XLOOKUP(A453,Harcamalar!$D$2:$D$120,Harcamalar!$H$2:$H$120,""),""),"")</f>
        <v/>
      </c>
      <c r="I453" s="5" t="str">
        <f t="shared" si="47"/>
        <v/>
      </c>
    </row>
    <row r="454" spans="2:9" x14ac:dyDescent="0.25">
      <c r="B454" s="7" t="str">
        <f t="shared" si="43"/>
        <v/>
      </c>
      <c r="C454" s="5" t="str">
        <f t="shared" si="42"/>
        <v/>
      </c>
      <c r="D454" s="5" t="str">
        <f t="shared" si="44"/>
        <v/>
      </c>
      <c r="E454" s="5" t="str">
        <f t="shared" si="45"/>
        <v/>
      </c>
      <c r="F454" s="5" t="str">
        <f t="shared" si="46"/>
        <v/>
      </c>
      <c r="G454" s="5" t="str">
        <f>IF(A454&lt;&gt;"",IF($M$12,_xlfn.XLOOKUP(A454,Harcamalar!$D$2:$D$100,Harcamalar!$G$2:$G$100,0),0),"")</f>
        <v/>
      </c>
      <c r="H454" s="5" t="str">
        <f>IF(A454&lt;&gt;"",IF($M$12,_xlfn.XLOOKUP(A454,Harcamalar!$D$2:$D$120,Harcamalar!$H$2:$H$120,""),""),"")</f>
        <v/>
      </c>
      <c r="I454" s="5" t="str">
        <f t="shared" si="47"/>
        <v/>
      </c>
    </row>
    <row r="455" spans="2:9" x14ac:dyDescent="0.25">
      <c r="B455" s="7" t="str">
        <f t="shared" si="43"/>
        <v/>
      </c>
      <c r="C455" s="5" t="str">
        <f t="shared" si="42"/>
        <v/>
      </c>
      <c r="D455" s="5" t="str">
        <f t="shared" si="44"/>
        <v/>
      </c>
      <c r="E455" s="5" t="str">
        <f t="shared" si="45"/>
        <v/>
      </c>
      <c r="F455" s="5" t="str">
        <f t="shared" si="46"/>
        <v/>
      </c>
      <c r="G455" s="5" t="str">
        <f>IF(A455&lt;&gt;"",IF($M$12,_xlfn.XLOOKUP(A455,Harcamalar!$D$2:$D$100,Harcamalar!$G$2:$G$100,0),0),"")</f>
        <v/>
      </c>
      <c r="H455" s="5" t="str">
        <f>IF(A455&lt;&gt;"",IF($M$12,_xlfn.XLOOKUP(A455,Harcamalar!$D$2:$D$120,Harcamalar!$H$2:$H$120,""),""),"")</f>
        <v/>
      </c>
      <c r="I455" s="5" t="str">
        <f t="shared" si="47"/>
        <v/>
      </c>
    </row>
    <row r="456" spans="2:9" x14ac:dyDescent="0.25">
      <c r="B456" s="7" t="str">
        <f t="shared" si="43"/>
        <v/>
      </c>
      <c r="C456" s="5" t="str">
        <f t="shared" si="42"/>
        <v/>
      </c>
      <c r="D456" s="5" t="str">
        <f t="shared" si="44"/>
        <v/>
      </c>
      <c r="E456" s="5" t="str">
        <f t="shared" si="45"/>
        <v/>
      </c>
      <c r="F456" s="5" t="str">
        <f t="shared" si="46"/>
        <v/>
      </c>
      <c r="G456" s="5" t="str">
        <f>IF(A456&lt;&gt;"",IF($M$12,_xlfn.XLOOKUP(A456,Harcamalar!$D$2:$D$100,Harcamalar!$G$2:$G$100,0),0),"")</f>
        <v/>
      </c>
      <c r="H456" s="5" t="str">
        <f>IF(A456&lt;&gt;"",IF($M$12,_xlfn.XLOOKUP(A456,Harcamalar!$D$2:$D$120,Harcamalar!$H$2:$H$120,""),""),"")</f>
        <v/>
      </c>
      <c r="I456" s="5" t="str">
        <f t="shared" si="47"/>
        <v/>
      </c>
    </row>
    <row r="457" spans="2:9" x14ac:dyDescent="0.25">
      <c r="B457" s="7" t="str">
        <f t="shared" si="43"/>
        <v/>
      </c>
      <c r="C457" s="5" t="str">
        <f t="shared" si="42"/>
        <v/>
      </c>
      <c r="D457" s="5" t="str">
        <f t="shared" si="44"/>
        <v/>
      </c>
      <c r="E457" s="5" t="str">
        <f t="shared" si="45"/>
        <v/>
      </c>
      <c r="F457" s="5" t="str">
        <f t="shared" si="46"/>
        <v/>
      </c>
      <c r="G457" s="5" t="str">
        <f>IF(A457&lt;&gt;"",IF($M$12,_xlfn.XLOOKUP(A457,Harcamalar!$D$2:$D$100,Harcamalar!$G$2:$G$100,0),0),"")</f>
        <v/>
      </c>
      <c r="H457" s="5" t="str">
        <f>IF(A457&lt;&gt;"",IF($M$12,_xlfn.XLOOKUP(A457,Harcamalar!$D$2:$D$120,Harcamalar!$H$2:$H$120,""),""),"")</f>
        <v/>
      </c>
      <c r="I457" s="5" t="str">
        <f t="shared" si="47"/>
        <v/>
      </c>
    </row>
    <row r="458" spans="2:9" x14ac:dyDescent="0.25">
      <c r="B458" s="7" t="str">
        <f t="shared" si="43"/>
        <v/>
      </c>
      <c r="C458" s="5" t="str">
        <f t="shared" si="42"/>
        <v/>
      </c>
      <c r="D458" s="5" t="str">
        <f t="shared" si="44"/>
        <v/>
      </c>
      <c r="E458" s="5" t="str">
        <f t="shared" si="45"/>
        <v/>
      </c>
      <c r="F458" s="5" t="str">
        <f t="shared" si="46"/>
        <v/>
      </c>
      <c r="G458" s="5" t="str">
        <f>IF(A458&lt;&gt;"",IF($M$12,_xlfn.XLOOKUP(A458,Harcamalar!$D$2:$D$100,Harcamalar!$G$2:$G$100,0),0),"")</f>
        <v/>
      </c>
      <c r="H458" s="5" t="str">
        <f>IF(A458&lt;&gt;"",IF($M$12,_xlfn.XLOOKUP(A458,Harcamalar!$D$2:$D$120,Harcamalar!$H$2:$H$120,""),""),"")</f>
        <v/>
      </c>
      <c r="I458" s="5" t="str">
        <f t="shared" si="47"/>
        <v/>
      </c>
    </row>
    <row r="459" spans="2:9" x14ac:dyDescent="0.25">
      <c r="B459" s="7" t="str">
        <f t="shared" si="43"/>
        <v/>
      </c>
      <c r="C459" s="5" t="str">
        <f t="shared" si="42"/>
        <v/>
      </c>
      <c r="D459" s="5" t="str">
        <f t="shared" si="44"/>
        <v/>
      </c>
      <c r="E459" s="5" t="str">
        <f t="shared" si="45"/>
        <v/>
      </c>
      <c r="F459" s="5" t="str">
        <f t="shared" si="46"/>
        <v/>
      </c>
      <c r="G459" s="5" t="str">
        <f>IF(A459&lt;&gt;"",IF($M$12,_xlfn.XLOOKUP(A459,Harcamalar!$D$2:$D$100,Harcamalar!$G$2:$G$100,0),0),"")</f>
        <v/>
      </c>
      <c r="H459" s="5" t="str">
        <f>IF(A459&lt;&gt;"",IF($M$12,_xlfn.XLOOKUP(A459,Harcamalar!$D$2:$D$120,Harcamalar!$H$2:$H$120,""),""),"")</f>
        <v/>
      </c>
      <c r="I459" s="5" t="str">
        <f t="shared" si="47"/>
        <v/>
      </c>
    </row>
    <row r="460" spans="2:9" x14ac:dyDescent="0.25">
      <c r="B460" s="7" t="str">
        <f t="shared" si="43"/>
        <v/>
      </c>
      <c r="C460" s="5" t="str">
        <f t="shared" si="42"/>
        <v/>
      </c>
      <c r="D460" s="5" t="str">
        <f t="shared" si="44"/>
        <v/>
      </c>
      <c r="E460" s="5" t="str">
        <f t="shared" si="45"/>
        <v/>
      </c>
      <c r="F460" s="5" t="str">
        <f t="shared" si="46"/>
        <v/>
      </c>
      <c r="G460" s="5" t="str">
        <f>IF(A460&lt;&gt;"",IF($M$12,_xlfn.XLOOKUP(A460,Harcamalar!$D$2:$D$100,Harcamalar!$G$2:$G$100,0),0),"")</f>
        <v/>
      </c>
      <c r="H460" s="5" t="str">
        <f>IF(A460&lt;&gt;"",IF($M$12,_xlfn.XLOOKUP(A460,Harcamalar!$D$2:$D$120,Harcamalar!$H$2:$H$120,""),""),"")</f>
        <v/>
      </c>
      <c r="I460" s="5" t="str">
        <f t="shared" si="47"/>
        <v/>
      </c>
    </row>
    <row r="461" spans="2:9" x14ac:dyDescent="0.25">
      <c r="B461" s="7" t="str">
        <f t="shared" si="43"/>
        <v/>
      </c>
      <c r="C461" s="5" t="str">
        <f t="shared" si="42"/>
        <v/>
      </c>
      <c r="D461" s="5" t="str">
        <f t="shared" si="44"/>
        <v/>
      </c>
      <c r="E461" s="5" t="str">
        <f t="shared" si="45"/>
        <v/>
      </c>
      <c r="F461" s="5" t="str">
        <f t="shared" si="46"/>
        <v/>
      </c>
      <c r="G461" s="5" t="str">
        <f>IF(A461&lt;&gt;"",IF($M$12,_xlfn.XLOOKUP(A461,Harcamalar!$D$2:$D$100,Harcamalar!$G$2:$G$100,0),0),"")</f>
        <v/>
      </c>
      <c r="H461" s="5" t="str">
        <f>IF(A461&lt;&gt;"",IF($M$12,_xlfn.XLOOKUP(A461,Harcamalar!$D$2:$D$120,Harcamalar!$H$2:$H$120,""),""),"")</f>
        <v/>
      </c>
      <c r="I461" s="5" t="str">
        <f t="shared" si="47"/>
        <v/>
      </c>
    </row>
    <row r="462" spans="2:9" x14ac:dyDescent="0.25">
      <c r="B462" s="7" t="str">
        <f t="shared" si="43"/>
        <v/>
      </c>
      <c r="C462" s="5" t="str">
        <f t="shared" si="42"/>
        <v/>
      </c>
      <c r="D462" s="5" t="str">
        <f t="shared" si="44"/>
        <v/>
      </c>
      <c r="E462" s="5" t="str">
        <f t="shared" si="45"/>
        <v/>
      </c>
      <c r="F462" s="5" t="str">
        <f t="shared" si="46"/>
        <v/>
      </c>
      <c r="G462" s="5" t="str">
        <f>IF(A462&lt;&gt;"",IF($M$12,_xlfn.XLOOKUP(A462,Harcamalar!$D$2:$D$100,Harcamalar!$G$2:$G$100,0),0),"")</f>
        <v/>
      </c>
      <c r="H462" s="5" t="str">
        <f>IF(A462&lt;&gt;"",IF($M$12,_xlfn.XLOOKUP(A462,Harcamalar!$D$2:$D$120,Harcamalar!$H$2:$H$120,""),""),"")</f>
        <v/>
      </c>
      <c r="I462" s="5" t="str">
        <f t="shared" si="47"/>
        <v/>
      </c>
    </row>
    <row r="463" spans="2:9" x14ac:dyDescent="0.25">
      <c r="B463" s="7" t="str">
        <f t="shared" si="43"/>
        <v/>
      </c>
      <c r="C463" s="5" t="str">
        <f t="shared" si="42"/>
        <v/>
      </c>
      <c r="D463" s="5" t="str">
        <f t="shared" si="44"/>
        <v/>
      </c>
      <c r="E463" s="5" t="str">
        <f t="shared" si="45"/>
        <v/>
      </c>
      <c r="F463" s="5" t="str">
        <f t="shared" si="46"/>
        <v/>
      </c>
      <c r="G463" s="5" t="str">
        <f>IF(A463&lt;&gt;"",IF($M$12,_xlfn.XLOOKUP(A463,Harcamalar!$D$2:$D$100,Harcamalar!$G$2:$G$100,0),0),"")</f>
        <v/>
      </c>
      <c r="H463" s="5" t="str">
        <f>IF(A463&lt;&gt;"",IF($M$12,_xlfn.XLOOKUP(A463,Harcamalar!$D$2:$D$120,Harcamalar!$H$2:$H$120,""),""),"")</f>
        <v/>
      </c>
      <c r="I463" s="5" t="str">
        <f t="shared" si="47"/>
        <v/>
      </c>
    </row>
    <row r="464" spans="2:9" x14ac:dyDescent="0.25">
      <c r="B464" s="7" t="str">
        <f t="shared" si="43"/>
        <v/>
      </c>
      <c r="C464" s="5" t="str">
        <f t="shared" si="42"/>
        <v/>
      </c>
      <c r="D464" s="5" t="str">
        <f t="shared" si="44"/>
        <v/>
      </c>
      <c r="E464" s="5" t="str">
        <f t="shared" si="45"/>
        <v/>
      </c>
      <c r="F464" s="5" t="str">
        <f t="shared" si="46"/>
        <v/>
      </c>
      <c r="G464" s="5" t="str">
        <f>IF(A464&lt;&gt;"",IF($M$12,_xlfn.XLOOKUP(A464,Harcamalar!$D$2:$D$100,Harcamalar!$G$2:$G$100,0),0),"")</f>
        <v/>
      </c>
      <c r="H464" s="5" t="str">
        <f>IF(A464&lt;&gt;"",IF($M$12,_xlfn.XLOOKUP(A464,Harcamalar!$D$2:$D$120,Harcamalar!$H$2:$H$120,""),""),"")</f>
        <v/>
      </c>
      <c r="I464" s="5" t="str">
        <f t="shared" si="47"/>
        <v/>
      </c>
    </row>
    <row r="465" spans="2:9" x14ac:dyDescent="0.25">
      <c r="B465" s="7" t="str">
        <f t="shared" si="43"/>
        <v/>
      </c>
      <c r="C465" s="5" t="str">
        <f t="shared" si="42"/>
        <v/>
      </c>
      <c r="D465" s="5" t="str">
        <f t="shared" si="44"/>
        <v/>
      </c>
      <c r="E465" s="5" t="str">
        <f t="shared" si="45"/>
        <v/>
      </c>
      <c r="F465" s="5" t="str">
        <f t="shared" si="46"/>
        <v/>
      </c>
      <c r="G465" s="5" t="str">
        <f>IF(A465&lt;&gt;"",IF($M$12,_xlfn.XLOOKUP(A465,Harcamalar!$D$2:$D$100,Harcamalar!$G$2:$G$100,0),0),"")</f>
        <v/>
      </c>
      <c r="H465" s="5" t="str">
        <f>IF(A465&lt;&gt;"",IF($M$12,_xlfn.XLOOKUP(A465,Harcamalar!$D$2:$D$120,Harcamalar!$H$2:$H$120,""),""),"")</f>
        <v/>
      </c>
      <c r="I465" s="5" t="str">
        <f t="shared" si="47"/>
        <v/>
      </c>
    </row>
    <row r="466" spans="2:9" x14ac:dyDescent="0.25">
      <c r="B466" s="7" t="str">
        <f t="shared" si="43"/>
        <v/>
      </c>
      <c r="C466" s="5" t="str">
        <f t="shared" si="42"/>
        <v/>
      </c>
      <c r="D466" s="5" t="str">
        <f t="shared" si="44"/>
        <v/>
      </c>
      <c r="E466" s="5" t="str">
        <f t="shared" si="45"/>
        <v/>
      </c>
      <c r="F466" s="5" t="str">
        <f t="shared" si="46"/>
        <v/>
      </c>
      <c r="G466" s="5" t="str">
        <f>IF(A466&lt;&gt;"",IF($M$12,_xlfn.XLOOKUP(A466,Harcamalar!$D$2:$D$100,Harcamalar!$G$2:$G$100,0),0),"")</f>
        <v/>
      </c>
      <c r="H466" s="5" t="str">
        <f>IF(A466&lt;&gt;"",IF($M$12,_xlfn.XLOOKUP(A466,Harcamalar!$D$2:$D$120,Harcamalar!$H$2:$H$120,""),""),"")</f>
        <v/>
      </c>
      <c r="I466" s="5" t="str">
        <f t="shared" si="47"/>
        <v/>
      </c>
    </row>
    <row r="467" spans="2:9" x14ac:dyDescent="0.25">
      <c r="B467" s="7" t="str">
        <f t="shared" si="43"/>
        <v/>
      </c>
      <c r="C467" s="5" t="str">
        <f t="shared" si="42"/>
        <v/>
      </c>
      <c r="D467" s="5" t="str">
        <f t="shared" si="44"/>
        <v/>
      </c>
      <c r="E467" s="5" t="str">
        <f t="shared" si="45"/>
        <v/>
      </c>
      <c r="F467" s="5" t="str">
        <f t="shared" si="46"/>
        <v/>
      </c>
      <c r="G467" s="5" t="str">
        <f>IF(A467&lt;&gt;"",IF($M$12,_xlfn.XLOOKUP(A467,Harcamalar!$D$2:$D$100,Harcamalar!$G$2:$G$100,0),0),"")</f>
        <v/>
      </c>
      <c r="H467" s="5" t="str">
        <f>IF(A467&lt;&gt;"",IF($M$12,_xlfn.XLOOKUP(A467,Harcamalar!$D$2:$D$120,Harcamalar!$H$2:$H$120,""),""),"")</f>
        <v/>
      </c>
      <c r="I467" s="5" t="str">
        <f t="shared" si="47"/>
        <v/>
      </c>
    </row>
    <row r="468" spans="2:9" x14ac:dyDescent="0.25">
      <c r="B468" s="7" t="str">
        <f t="shared" si="43"/>
        <v/>
      </c>
      <c r="C468" s="5" t="str">
        <f t="shared" si="42"/>
        <v/>
      </c>
      <c r="D468" s="5" t="str">
        <f t="shared" si="44"/>
        <v/>
      </c>
      <c r="E468" s="5" t="str">
        <f t="shared" si="45"/>
        <v/>
      </c>
      <c r="F468" s="5" t="str">
        <f t="shared" si="46"/>
        <v/>
      </c>
      <c r="G468" s="5" t="str">
        <f>IF(A468&lt;&gt;"",IF($M$12,_xlfn.XLOOKUP(A468,Harcamalar!$D$2:$D$100,Harcamalar!$G$2:$G$100,0),0),"")</f>
        <v/>
      </c>
      <c r="H468" s="5" t="str">
        <f>IF(A468&lt;&gt;"",IF($M$12,_xlfn.XLOOKUP(A468,Harcamalar!$D$2:$D$120,Harcamalar!$H$2:$H$120,""),""),"")</f>
        <v/>
      </c>
      <c r="I468" s="5" t="str">
        <f t="shared" si="47"/>
        <v/>
      </c>
    </row>
    <row r="469" spans="2:9" x14ac:dyDescent="0.25">
      <c r="B469" s="7" t="str">
        <f t="shared" si="43"/>
        <v/>
      </c>
      <c r="C469" s="5" t="str">
        <f t="shared" si="42"/>
        <v/>
      </c>
      <c r="D469" s="5" t="str">
        <f t="shared" si="44"/>
        <v/>
      </c>
      <c r="E469" s="5" t="str">
        <f t="shared" si="45"/>
        <v/>
      </c>
      <c r="F469" s="5" t="str">
        <f t="shared" si="46"/>
        <v/>
      </c>
      <c r="G469" s="5" t="str">
        <f>IF(A469&lt;&gt;"",IF($M$12,_xlfn.XLOOKUP(A469,Harcamalar!$D$2:$D$100,Harcamalar!$G$2:$G$100,0),0),"")</f>
        <v/>
      </c>
      <c r="H469" s="5" t="str">
        <f>IF(A469&lt;&gt;"",IF($M$12,_xlfn.XLOOKUP(A469,Harcamalar!$D$2:$D$120,Harcamalar!$H$2:$H$120,""),""),"")</f>
        <v/>
      </c>
      <c r="I469" s="5" t="str">
        <f t="shared" si="47"/>
        <v/>
      </c>
    </row>
    <row r="470" spans="2:9" x14ac:dyDescent="0.25">
      <c r="B470" s="7" t="str">
        <f t="shared" si="43"/>
        <v/>
      </c>
      <c r="C470" s="5" t="str">
        <f t="shared" si="42"/>
        <v/>
      </c>
      <c r="D470" s="5" t="str">
        <f t="shared" si="44"/>
        <v/>
      </c>
      <c r="E470" s="5" t="str">
        <f t="shared" si="45"/>
        <v/>
      </c>
      <c r="F470" s="5" t="str">
        <f t="shared" si="46"/>
        <v/>
      </c>
      <c r="G470" s="5" t="str">
        <f>IF(A470&lt;&gt;"",IF($M$12,_xlfn.XLOOKUP(A470,Harcamalar!$D$2:$D$100,Harcamalar!$G$2:$G$100,0),0),"")</f>
        <v/>
      </c>
      <c r="H470" s="5" t="str">
        <f>IF(A470&lt;&gt;"",IF($M$12,_xlfn.XLOOKUP(A470,Harcamalar!$D$2:$D$120,Harcamalar!$H$2:$H$120,""),""),"")</f>
        <v/>
      </c>
      <c r="I470" s="5" t="str">
        <f t="shared" si="47"/>
        <v/>
      </c>
    </row>
    <row r="471" spans="2:9" x14ac:dyDescent="0.25">
      <c r="B471" s="7" t="str">
        <f t="shared" si="43"/>
        <v/>
      </c>
      <c r="C471" s="5" t="str">
        <f t="shared" si="42"/>
        <v/>
      </c>
      <c r="D471" s="5" t="str">
        <f t="shared" si="44"/>
        <v/>
      </c>
      <c r="E471" s="5" t="str">
        <f t="shared" si="45"/>
        <v/>
      </c>
      <c r="F471" s="5" t="str">
        <f t="shared" si="46"/>
        <v/>
      </c>
      <c r="G471" s="5" t="str">
        <f>IF(A471&lt;&gt;"",IF($M$12,_xlfn.XLOOKUP(A471,Harcamalar!$D$2:$D$100,Harcamalar!$G$2:$G$100,0),0),"")</f>
        <v/>
      </c>
      <c r="H471" s="5" t="str">
        <f>IF(A471&lt;&gt;"",IF($M$12,_xlfn.XLOOKUP(A471,Harcamalar!$D$2:$D$120,Harcamalar!$H$2:$H$120,""),""),"")</f>
        <v/>
      </c>
      <c r="I471" s="5" t="str">
        <f t="shared" si="47"/>
        <v/>
      </c>
    </row>
    <row r="472" spans="2:9" x14ac:dyDescent="0.25">
      <c r="B472" s="7" t="str">
        <f t="shared" si="43"/>
        <v/>
      </c>
      <c r="C472" s="5" t="str">
        <f t="shared" si="42"/>
        <v/>
      </c>
      <c r="D472" s="5" t="str">
        <f t="shared" si="44"/>
        <v/>
      </c>
      <c r="E472" s="5" t="str">
        <f t="shared" si="45"/>
        <v/>
      </c>
      <c r="F472" s="5" t="str">
        <f t="shared" si="46"/>
        <v/>
      </c>
      <c r="G472" s="5" t="str">
        <f>IF(A472&lt;&gt;"",IF($M$12,_xlfn.XLOOKUP(A472,Harcamalar!$D$2:$D$100,Harcamalar!$G$2:$G$100,0),0),"")</f>
        <v/>
      </c>
      <c r="H472" s="5" t="str">
        <f>IF(A472&lt;&gt;"",IF($M$12,_xlfn.XLOOKUP(A472,Harcamalar!$D$2:$D$120,Harcamalar!$H$2:$H$120,""),""),"")</f>
        <v/>
      </c>
      <c r="I472" s="5" t="str">
        <f t="shared" si="47"/>
        <v/>
      </c>
    </row>
    <row r="473" spans="2:9" x14ac:dyDescent="0.25">
      <c r="B473" s="7" t="str">
        <f t="shared" si="43"/>
        <v/>
      </c>
      <c r="C473" s="5" t="str">
        <f t="shared" si="42"/>
        <v/>
      </c>
      <c r="D473" s="5" t="str">
        <f t="shared" si="44"/>
        <v/>
      </c>
      <c r="E473" s="5" t="str">
        <f t="shared" si="45"/>
        <v/>
      </c>
      <c r="F473" s="5" t="str">
        <f t="shared" si="46"/>
        <v/>
      </c>
      <c r="G473" s="5" t="str">
        <f>IF(A473&lt;&gt;"",IF($M$12,_xlfn.XLOOKUP(A473,Harcamalar!$D$2:$D$100,Harcamalar!$G$2:$G$100,0),0),"")</f>
        <v/>
      </c>
      <c r="H473" s="5" t="str">
        <f>IF(A473&lt;&gt;"",IF($M$12,_xlfn.XLOOKUP(A473,Harcamalar!$D$2:$D$120,Harcamalar!$H$2:$H$120,""),""),"")</f>
        <v/>
      </c>
      <c r="I473" s="5" t="str">
        <f t="shared" si="47"/>
        <v/>
      </c>
    </row>
    <row r="474" spans="2:9" x14ac:dyDescent="0.25">
      <c r="B474" s="7" t="str">
        <f t="shared" si="43"/>
        <v/>
      </c>
      <c r="C474" s="5" t="str">
        <f t="shared" si="42"/>
        <v/>
      </c>
      <c r="D474" s="5" t="str">
        <f t="shared" si="44"/>
        <v/>
      </c>
      <c r="E474" s="5" t="str">
        <f t="shared" si="45"/>
        <v/>
      </c>
      <c r="F474" s="5" t="str">
        <f t="shared" si="46"/>
        <v/>
      </c>
      <c r="G474" s="5" t="str">
        <f>IF(A474&lt;&gt;"",IF($M$12,_xlfn.XLOOKUP(A474,Harcamalar!$D$2:$D$100,Harcamalar!$G$2:$G$100,0),0),"")</f>
        <v/>
      </c>
      <c r="H474" s="5" t="str">
        <f>IF(A474&lt;&gt;"",IF($M$12,_xlfn.XLOOKUP(A474,Harcamalar!$D$2:$D$120,Harcamalar!$H$2:$H$120,""),""),"")</f>
        <v/>
      </c>
      <c r="I474" s="5" t="str">
        <f t="shared" si="47"/>
        <v/>
      </c>
    </row>
    <row r="475" spans="2:9" x14ac:dyDescent="0.25">
      <c r="B475" s="7" t="str">
        <f t="shared" si="43"/>
        <v/>
      </c>
      <c r="C475" s="5" t="str">
        <f t="shared" si="42"/>
        <v/>
      </c>
      <c r="D475" s="5" t="str">
        <f t="shared" si="44"/>
        <v/>
      </c>
      <c r="E475" s="5" t="str">
        <f t="shared" si="45"/>
        <v/>
      </c>
      <c r="F475" s="5" t="str">
        <f t="shared" si="46"/>
        <v/>
      </c>
      <c r="G475" s="5" t="str">
        <f>IF(A475&lt;&gt;"",IF($M$12,_xlfn.XLOOKUP(A475,Harcamalar!$D$2:$D$100,Harcamalar!$G$2:$G$100,0),0),"")</f>
        <v/>
      </c>
      <c r="H475" s="5" t="str">
        <f>IF(A475&lt;&gt;"",IF($M$12,_xlfn.XLOOKUP(A475,Harcamalar!$D$2:$D$120,Harcamalar!$H$2:$H$120,""),""),"")</f>
        <v/>
      </c>
      <c r="I475" s="5" t="str">
        <f t="shared" si="47"/>
        <v/>
      </c>
    </row>
    <row r="476" spans="2:9" x14ac:dyDescent="0.25">
      <c r="B476" s="7" t="str">
        <f t="shared" si="43"/>
        <v/>
      </c>
      <c r="C476" s="5" t="str">
        <f t="shared" si="42"/>
        <v/>
      </c>
      <c r="D476" s="5" t="str">
        <f t="shared" si="44"/>
        <v/>
      </c>
      <c r="E476" s="5" t="str">
        <f t="shared" si="45"/>
        <v/>
      </c>
      <c r="F476" s="5" t="str">
        <f t="shared" si="46"/>
        <v/>
      </c>
      <c r="G476" s="5" t="str">
        <f>IF(A476&lt;&gt;"",IF($M$12,_xlfn.XLOOKUP(A476,Harcamalar!$D$2:$D$100,Harcamalar!$G$2:$G$100,0),0),"")</f>
        <v/>
      </c>
      <c r="H476" s="5" t="str">
        <f>IF(A476&lt;&gt;"",IF($M$12,_xlfn.XLOOKUP(A476,Harcamalar!$D$2:$D$120,Harcamalar!$H$2:$H$120,""),""),"")</f>
        <v/>
      </c>
      <c r="I476" s="5" t="str">
        <f t="shared" si="47"/>
        <v/>
      </c>
    </row>
    <row r="477" spans="2:9" x14ac:dyDescent="0.25">
      <c r="B477" s="7" t="str">
        <f t="shared" si="43"/>
        <v/>
      </c>
      <c r="C477" s="5" t="str">
        <f t="shared" si="42"/>
        <v/>
      </c>
      <c r="D477" s="5" t="str">
        <f t="shared" si="44"/>
        <v/>
      </c>
      <c r="E477" s="5" t="str">
        <f t="shared" si="45"/>
        <v/>
      </c>
      <c r="F477" s="5" t="str">
        <f t="shared" si="46"/>
        <v/>
      </c>
      <c r="G477" s="5" t="str">
        <f>IF(A477&lt;&gt;"",IF($M$12,_xlfn.XLOOKUP(A477,Harcamalar!$D$2:$D$100,Harcamalar!$G$2:$G$100,0),0),"")</f>
        <v/>
      </c>
      <c r="H477" s="5" t="str">
        <f>IF(A477&lt;&gt;"",IF($M$12,_xlfn.XLOOKUP(A477,Harcamalar!$D$2:$D$120,Harcamalar!$H$2:$H$120,""),""),"")</f>
        <v/>
      </c>
      <c r="I477" s="5" t="str">
        <f t="shared" si="47"/>
        <v/>
      </c>
    </row>
    <row r="478" spans="2:9" x14ac:dyDescent="0.25">
      <c r="B478" s="7" t="str">
        <f t="shared" si="43"/>
        <v/>
      </c>
      <c r="C478" s="5" t="str">
        <f t="shared" si="42"/>
        <v/>
      </c>
      <c r="D478" s="5" t="str">
        <f t="shared" si="44"/>
        <v/>
      </c>
      <c r="E478" s="5" t="str">
        <f t="shared" si="45"/>
        <v/>
      </c>
      <c r="F478" s="5" t="str">
        <f t="shared" si="46"/>
        <v/>
      </c>
      <c r="G478" s="5" t="str">
        <f>IF(A478&lt;&gt;"",IF($M$12,_xlfn.XLOOKUP(A478,Harcamalar!$D$2:$D$100,Harcamalar!$G$2:$G$100,0),0),"")</f>
        <v/>
      </c>
      <c r="H478" s="5" t="str">
        <f>IF(A478&lt;&gt;"",IF($M$12,_xlfn.XLOOKUP(A478,Harcamalar!$D$2:$D$120,Harcamalar!$H$2:$H$120,""),""),"")</f>
        <v/>
      </c>
      <c r="I478" s="5" t="str">
        <f t="shared" si="47"/>
        <v/>
      </c>
    </row>
    <row r="479" spans="2:9" x14ac:dyDescent="0.25">
      <c r="B479" s="7" t="str">
        <f t="shared" si="43"/>
        <v/>
      </c>
      <c r="C479" s="5" t="str">
        <f t="shared" si="42"/>
        <v/>
      </c>
      <c r="D479" s="5" t="str">
        <f t="shared" si="44"/>
        <v/>
      </c>
      <c r="E479" s="5" t="str">
        <f t="shared" si="45"/>
        <v/>
      </c>
      <c r="F479" s="5" t="str">
        <f t="shared" si="46"/>
        <v/>
      </c>
      <c r="G479" s="5" t="str">
        <f>IF(A479&lt;&gt;"",IF($M$12,_xlfn.XLOOKUP(A479,Harcamalar!$D$2:$D$100,Harcamalar!$G$2:$G$100,0),0),"")</f>
        <v/>
      </c>
      <c r="H479" s="5" t="str">
        <f>IF(A479&lt;&gt;"",IF($M$12,_xlfn.XLOOKUP(A479,Harcamalar!$D$2:$D$120,Harcamalar!$H$2:$H$120,""),""),"")</f>
        <v/>
      </c>
      <c r="I479" s="5" t="str">
        <f t="shared" si="47"/>
        <v/>
      </c>
    </row>
    <row r="480" spans="2:9" x14ac:dyDescent="0.25">
      <c r="B480" s="7" t="str">
        <f t="shared" si="43"/>
        <v/>
      </c>
      <c r="C480" s="5" t="str">
        <f t="shared" si="42"/>
        <v/>
      </c>
      <c r="D480" s="5" t="str">
        <f t="shared" si="44"/>
        <v/>
      </c>
      <c r="E480" s="5" t="str">
        <f t="shared" si="45"/>
        <v/>
      </c>
      <c r="F480" s="5" t="str">
        <f t="shared" si="46"/>
        <v/>
      </c>
      <c r="G480" s="5" t="str">
        <f>IF(A480&lt;&gt;"",IF($M$12,_xlfn.XLOOKUP(A480,Harcamalar!$D$2:$D$100,Harcamalar!$G$2:$G$100,0),0),"")</f>
        <v/>
      </c>
      <c r="H480" s="5" t="str">
        <f>IF(A480&lt;&gt;"",IF($M$12,_xlfn.XLOOKUP(A480,Harcamalar!$D$2:$D$120,Harcamalar!$H$2:$H$120,""),""),"")</f>
        <v/>
      </c>
      <c r="I480" s="5" t="str">
        <f t="shared" si="47"/>
        <v/>
      </c>
    </row>
    <row r="481" spans="2:9" x14ac:dyDescent="0.25">
      <c r="B481" s="7" t="str">
        <f t="shared" si="43"/>
        <v/>
      </c>
      <c r="C481" s="5" t="str">
        <f t="shared" si="42"/>
        <v/>
      </c>
      <c r="D481" s="5" t="str">
        <f t="shared" si="44"/>
        <v/>
      </c>
      <c r="E481" s="5" t="str">
        <f t="shared" si="45"/>
        <v/>
      </c>
      <c r="F481" s="5" t="str">
        <f t="shared" si="46"/>
        <v/>
      </c>
      <c r="G481" s="5" t="str">
        <f>IF(A481&lt;&gt;"",IF($M$12,_xlfn.XLOOKUP(A481,Harcamalar!$D$2:$D$100,Harcamalar!$G$2:$G$100,0),0),"")</f>
        <v/>
      </c>
      <c r="H481" s="5" t="str">
        <f>IF(A481&lt;&gt;"",IF($M$12,_xlfn.XLOOKUP(A481,Harcamalar!$D$2:$D$120,Harcamalar!$H$2:$H$120,""),""),"")</f>
        <v/>
      </c>
      <c r="I481" s="5" t="str">
        <f t="shared" si="47"/>
        <v/>
      </c>
    </row>
    <row r="482" spans="2:9" x14ac:dyDescent="0.25">
      <c r="B482" s="7" t="str">
        <f t="shared" si="43"/>
        <v/>
      </c>
      <c r="C482" s="5" t="str">
        <f t="shared" si="42"/>
        <v/>
      </c>
      <c r="D482" s="5" t="str">
        <f t="shared" si="44"/>
        <v/>
      </c>
      <c r="E482" s="5" t="str">
        <f t="shared" si="45"/>
        <v/>
      </c>
      <c r="F482" s="5" t="str">
        <f t="shared" si="46"/>
        <v/>
      </c>
      <c r="G482" s="5" t="str">
        <f>IF(A482&lt;&gt;"",IF($M$12,_xlfn.XLOOKUP(A482,Harcamalar!$D$2:$D$100,Harcamalar!$G$2:$G$100,0),0),"")</f>
        <v/>
      </c>
      <c r="H482" s="5" t="str">
        <f>IF(A482&lt;&gt;"",IF($M$12,_xlfn.XLOOKUP(A482,Harcamalar!$D$2:$D$120,Harcamalar!$H$2:$H$120,""),""),"")</f>
        <v/>
      </c>
      <c r="I482" s="5" t="str">
        <f t="shared" si="47"/>
        <v/>
      </c>
    </row>
    <row r="483" spans="2:9" x14ac:dyDescent="0.25">
      <c r="B483" s="7" t="str">
        <f t="shared" si="43"/>
        <v/>
      </c>
      <c r="C483" s="5" t="str">
        <f t="shared" si="42"/>
        <v/>
      </c>
      <c r="D483" s="5" t="str">
        <f t="shared" si="44"/>
        <v/>
      </c>
      <c r="E483" s="5" t="str">
        <f t="shared" si="45"/>
        <v/>
      </c>
      <c r="F483" s="5" t="str">
        <f t="shared" si="46"/>
        <v/>
      </c>
      <c r="G483" s="5" t="str">
        <f>IF(A483&lt;&gt;"",IF($M$12,_xlfn.XLOOKUP(A483,Harcamalar!$D$2:$D$100,Harcamalar!$G$2:$G$100,0),0),"")</f>
        <v/>
      </c>
      <c r="H483" s="5" t="str">
        <f>IF(A483&lt;&gt;"",IF($M$12,_xlfn.XLOOKUP(A483,Harcamalar!$D$2:$D$120,Harcamalar!$H$2:$H$120,""),""),"")</f>
        <v/>
      </c>
      <c r="I483" s="5" t="str">
        <f t="shared" si="47"/>
        <v/>
      </c>
    </row>
    <row r="484" spans="2:9" x14ac:dyDescent="0.25">
      <c r="B484" s="7" t="str">
        <f t="shared" si="43"/>
        <v/>
      </c>
      <c r="C484" s="5" t="str">
        <f t="shared" si="42"/>
        <v/>
      </c>
      <c r="D484" s="5" t="str">
        <f t="shared" si="44"/>
        <v/>
      </c>
      <c r="E484" s="5" t="str">
        <f t="shared" si="45"/>
        <v/>
      </c>
      <c r="F484" s="5" t="str">
        <f t="shared" si="46"/>
        <v/>
      </c>
      <c r="G484" s="5" t="str">
        <f>IF(A484&lt;&gt;"",IF($M$12,_xlfn.XLOOKUP(A484,Harcamalar!$D$2:$D$100,Harcamalar!$G$2:$G$100,0),0),"")</f>
        <v/>
      </c>
      <c r="H484" s="5" t="str">
        <f>IF(A484&lt;&gt;"",IF($M$12,_xlfn.XLOOKUP(A484,Harcamalar!$D$2:$D$120,Harcamalar!$H$2:$H$120,""),""),"")</f>
        <v/>
      </c>
      <c r="I484" s="5" t="str">
        <f t="shared" si="47"/>
        <v/>
      </c>
    </row>
    <row r="485" spans="2:9" x14ac:dyDescent="0.25">
      <c r="B485" s="7" t="str">
        <f t="shared" si="43"/>
        <v/>
      </c>
      <c r="C485" s="5" t="str">
        <f t="shared" si="42"/>
        <v/>
      </c>
      <c r="D485" s="5" t="str">
        <f t="shared" si="44"/>
        <v/>
      </c>
      <c r="E485" s="5" t="str">
        <f t="shared" si="45"/>
        <v/>
      </c>
      <c r="F485" s="5" t="str">
        <f t="shared" si="46"/>
        <v/>
      </c>
      <c r="G485" s="5" t="str">
        <f>IF(A485&lt;&gt;"",IF($M$12,_xlfn.XLOOKUP(A485,Harcamalar!$D$2:$D$100,Harcamalar!$G$2:$G$100,0),0),"")</f>
        <v/>
      </c>
      <c r="H485" s="5" t="str">
        <f>IF(A485&lt;&gt;"",IF($M$12,_xlfn.XLOOKUP(A485,Harcamalar!$D$2:$D$120,Harcamalar!$H$2:$H$120,""),""),"")</f>
        <v/>
      </c>
      <c r="I485" s="5" t="str">
        <f t="shared" si="47"/>
        <v/>
      </c>
    </row>
    <row r="486" spans="2:9" x14ac:dyDescent="0.25">
      <c r="B486" s="7" t="str">
        <f t="shared" si="43"/>
        <v/>
      </c>
      <c r="C486" s="5" t="str">
        <f t="shared" si="42"/>
        <v/>
      </c>
      <c r="D486" s="5" t="str">
        <f t="shared" si="44"/>
        <v/>
      </c>
      <c r="E486" s="5" t="str">
        <f t="shared" si="45"/>
        <v/>
      </c>
      <c r="F486" s="5" t="str">
        <f t="shared" si="46"/>
        <v/>
      </c>
      <c r="G486" s="5" t="str">
        <f>IF(A486&lt;&gt;"",IF($M$12,_xlfn.XLOOKUP(A486,Harcamalar!$D$2:$D$100,Harcamalar!$G$2:$G$100,0),0),"")</f>
        <v/>
      </c>
      <c r="H486" s="5" t="str">
        <f>IF(A486&lt;&gt;"",IF($M$12,_xlfn.XLOOKUP(A486,Harcamalar!$D$2:$D$120,Harcamalar!$H$2:$H$120,""),""),"")</f>
        <v/>
      </c>
      <c r="I486" s="5" t="str">
        <f t="shared" si="47"/>
        <v/>
      </c>
    </row>
    <row r="487" spans="2:9" x14ac:dyDescent="0.25">
      <c r="B487" s="7" t="str">
        <f t="shared" si="43"/>
        <v/>
      </c>
      <c r="C487" s="5" t="str">
        <f t="shared" ref="C487:C550" si="48">IF($A487&lt;&gt;"",I486,"")</f>
        <v/>
      </c>
      <c r="D487" s="5" t="str">
        <f t="shared" si="44"/>
        <v/>
      </c>
      <c r="E487" s="5" t="str">
        <f t="shared" si="45"/>
        <v/>
      </c>
      <c r="F487" s="5" t="str">
        <f t="shared" si="46"/>
        <v/>
      </c>
      <c r="G487" s="5" t="str">
        <f>IF(A487&lt;&gt;"",IF($M$12,_xlfn.XLOOKUP(A487,Harcamalar!$D$2:$D$100,Harcamalar!$G$2:$G$100,0),0),"")</f>
        <v/>
      </c>
      <c r="H487" s="5" t="str">
        <f>IF(A487&lt;&gt;"",IF($M$12,_xlfn.XLOOKUP(A487,Harcamalar!$D$2:$D$120,Harcamalar!$H$2:$H$120,""),""),"")</f>
        <v/>
      </c>
      <c r="I487" s="5" t="str">
        <f t="shared" si="47"/>
        <v/>
      </c>
    </row>
    <row r="488" spans="2:9" x14ac:dyDescent="0.25">
      <c r="B488" s="7" t="str">
        <f t="shared" si="43"/>
        <v/>
      </c>
      <c r="C488" s="5" t="str">
        <f t="shared" si="48"/>
        <v/>
      </c>
      <c r="D488" s="5" t="str">
        <f t="shared" si="44"/>
        <v/>
      </c>
      <c r="E488" s="5" t="str">
        <f t="shared" si="45"/>
        <v/>
      </c>
      <c r="F488" s="5" t="str">
        <f t="shared" si="46"/>
        <v/>
      </c>
      <c r="G488" s="5" t="str">
        <f>IF(A488&lt;&gt;"",IF($M$12,_xlfn.XLOOKUP(A488,Harcamalar!$D$2:$D$100,Harcamalar!$G$2:$G$100,0),0),"")</f>
        <v/>
      </c>
      <c r="H488" s="5" t="str">
        <f>IF(A488&lt;&gt;"",IF($M$12,_xlfn.XLOOKUP(A488,Harcamalar!$D$2:$D$120,Harcamalar!$H$2:$H$120,""),""),"")</f>
        <v/>
      </c>
      <c r="I488" s="5" t="str">
        <f t="shared" si="47"/>
        <v/>
      </c>
    </row>
    <row r="489" spans="2:9" x14ac:dyDescent="0.25">
      <c r="B489" s="7" t="str">
        <f t="shared" si="43"/>
        <v/>
      </c>
      <c r="C489" s="5" t="str">
        <f t="shared" si="48"/>
        <v/>
      </c>
      <c r="D489" s="5" t="str">
        <f t="shared" si="44"/>
        <v/>
      </c>
      <c r="E489" s="5" t="str">
        <f t="shared" si="45"/>
        <v/>
      </c>
      <c r="F489" s="5" t="str">
        <f t="shared" si="46"/>
        <v/>
      </c>
      <c r="G489" s="5" t="str">
        <f>IF(A489&lt;&gt;"",IF($M$12,_xlfn.XLOOKUP(A489,Harcamalar!$D$2:$D$100,Harcamalar!$G$2:$G$100,0),0),"")</f>
        <v/>
      </c>
      <c r="H489" s="5" t="str">
        <f>IF(A489&lt;&gt;"",IF($M$12,_xlfn.XLOOKUP(A489,Harcamalar!$D$2:$D$120,Harcamalar!$H$2:$H$120,""),""),"")</f>
        <v/>
      </c>
      <c r="I489" s="5" t="str">
        <f t="shared" si="47"/>
        <v/>
      </c>
    </row>
    <row r="490" spans="2:9" x14ac:dyDescent="0.25">
      <c r="B490" s="7" t="str">
        <f t="shared" si="43"/>
        <v/>
      </c>
      <c r="C490" s="5" t="str">
        <f t="shared" si="48"/>
        <v/>
      </c>
      <c r="D490" s="5" t="str">
        <f t="shared" si="44"/>
        <v/>
      </c>
      <c r="E490" s="5" t="str">
        <f t="shared" si="45"/>
        <v/>
      </c>
      <c r="F490" s="5" t="str">
        <f t="shared" si="46"/>
        <v/>
      </c>
      <c r="G490" s="5" t="str">
        <f>IF(A490&lt;&gt;"",IF($M$12,_xlfn.XLOOKUP(A490,Harcamalar!$D$2:$D$100,Harcamalar!$G$2:$G$100,0),0),"")</f>
        <v/>
      </c>
      <c r="H490" s="5" t="str">
        <f>IF(A490&lt;&gt;"",IF($M$12,_xlfn.XLOOKUP(A490,Harcamalar!$D$2:$D$120,Harcamalar!$H$2:$H$120,""),""),"")</f>
        <v/>
      </c>
      <c r="I490" s="5" t="str">
        <f t="shared" si="47"/>
        <v/>
      </c>
    </row>
    <row r="491" spans="2:9" x14ac:dyDescent="0.25">
      <c r="B491" s="7" t="str">
        <f t="shared" si="43"/>
        <v/>
      </c>
      <c r="C491" s="5" t="str">
        <f t="shared" si="48"/>
        <v/>
      </c>
      <c r="D491" s="5" t="str">
        <f t="shared" si="44"/>
        <v/>
      </c>
      <c r="E491" s="5" t="str">
        <f t="shared" si="45"/>
        <v/>
      </c>
      <c r="F491" s="5" t="str">
        <f t="shared" si="46"/>
        <v/>
      </c>
      <c r="G491" s="5" t="str">
        <f>IF(A491&lt;&gt;"",IF($M$12,_xlfn.XLOOKUP(A491,Harcamalar!$D$2:$D$100,Harcamalar!$G$2:$G$100,0),0),"")</f>
        <v/>
      </c>
      <c r="H491" s="5" t="str">
        <f>IF(A491&lt;&gt;"",IF($M$12,_xlfn.XLOOKUP(A491,Harcamalar!$D$2:$D$120,Harcamalar!$H$2:$H$120,""),""),"")</f>
        <v/>
      </c>
      <c r="I491" s="5" t="str">
        <f t="shared" si="47"/>
        <v/>
      </c>
    </row>
    <row r="492" spans="2:9" x14ac:dyDescent="0.25">
      <c r="B492" s="7" t="str">
        <f t="shared" si="43"/>
        <v/>
      </c>
      <c r="C492" s="5" t="str">
        <f t="shared" si="48"/>
        <v/>
      </c>
      <c r="D492" s="5" t="str">
        <f t="shared" si="44"/>
        <v/>
      </c>
      <c r="E492" s="5" t="str">
        <f t="shared" si="45"/>
        <v/>
      </c>
      <c r="F492" s="5" t="str">
        <f t="shared" si="46"/>
        <v/>
      </c>
      <c r="G492" s="5" t="str">
        <f>IF(A492&lt;&gt;"",IF($M$12,_xlfn.XLOOKUP(A492,Harcamalar!$D$2:$D$100,Harcamalar!$G$2:$G$100,0),0),"")</f>
        <v/>
      </c>
      <c r="H492" s="5" t="str">
        <f>IF(A492&lt;&gt;"",IF($M$12,_xlfn.XLOOKUP(A492,Harcamalar!$D$2:$D$120,Harcamalar!$H$2:$H$120,""),""),"")</f>
        <v/>
      </c>
      <c r="I492" s="5" t="str">
        <f t="shared" si="47"/>
        <v/>
      </c>
    </row>
    <row r="493" spans="2:9" x14ac:dyDescent="0.25">
      <c r="B493" s="7" t="str">
        <f t="shared" si="43"/>
        <v/>
      </c>
      <c r="C493" s="5" t="str">
        <f t="shared" si="48"/>
        <v/>
      </c>
      <c r="D493" s="5" t="str">
        <f t="shared" si="44"/>
        <v/>
      </c>
      <c r="E493" s="5" t="str">
        <f t="shared" si="45"/>
        <v/>
      </c>
      <c r="F493" s="5" t="str">
        <f t="shared" si="46"/>
        <v/>
      </c>
      <c r="G493" s="5" t="str">
        <f>IF(A493&lt;&gt;"",IF($M$12,_xlfn.XLOOKUP(A493,Harcamalar!$D$2:$D$100,Harcamalar!$G$2:$G$100,0),0),"")</f>
        <v/>
      </c>
      <c r="H493" s="5" t="str">
        <f>IF(A493&lt;&gt;"",IF($M$12,_xlfn.XLOOKUP(A493,Harcamalar!$D$2:$D$120,Harcamalar!$H$2:$H$120,""),""),"")</f>
        <v/>
      </c>
      <c r="I493" s="5" t="str">
        <f t="shared" si="47"/>
        <v/>
      </c>
    </row>
    <row r="494" spans="2:9" x14ac:dyDescent="0.25">
      <c r="B494" s="7" t="str">
        <f t="shared" si="43"/>
        <v/>
      </c>
      <c r="C494" s="5" t="str">
        <f t="shared" si="48"/>
        <v/>
      </c>
      <c r="D494" s="5" t="str">
        <f t="shared" si="44"/>
        <v/>
      </c>
      <c r="E494" s="5" t="str">
        <f t="shared" si="45"/>
        <v/>
      </c>
      <c r="F494" s="5" t="str">
        <f t="shared" si="46"/>
        <v/>
      </c>
      <c r="G494" s="5" t="str">
        <f>IF(A494&lt;&gt;"",IF($M$12,_xlfn.XLOOKUP(A494,Harcamalar!$D$2:$D$100,Harcamalar!$G$2:$G$100,0),0),"")</f>
        <v/>
      </c>
      <c r="H494" s="5" t="str">
        <f>IF(A494&lt;&gt;"",IF($M$12,_xlfn.XLOOKUP(A494,Harcamalar!$D$2:$D$120,Harcamalar!$H$2:$H$120,""),""),"")</f>
        <v/>
      </c>
      <c r="I494" s="5" t="str">
        <f t="shared" si="47"/>
        <v/>
      </c>
    </row>
    <row r="495" spans="2:9" x14ac:dyDescent="0.25">
      <c r="B495" s="7" t="str">
        <f t="shared" si="43"/>
        <v/>
      </c>
      <c r="C495" s="5" t="str">
        <f t="shared" si="48"/>
        <v/>
      </c>
      <c r="D495" s="5" t="str">
        <f t="shared" si="44"/>
        <v/>
      </c>
      <c r="E495" s="5" t="str">
        <f t="shared" si="45"/>
        <v/>
      </c>
      <c r="F495" s="5" t="str">
        <f t="shared" si="46"/>
        <v/>
      </c>
      <c r="G495" s="5" t="str">
        <f>IF(A495&lt;&gt;"",IF($M$12,_xlfn.XLOOKUP(A495,Harcamalar!$D$2:$D$100,Harcamalar!$G$2:$G$100,0),0),"")</f>
        <v/>
      </c>
      <c r="H495" s="5" t="str">
        <f>IF(A495&lt;&gt;"",IF($M$12,_xlfn.XLOOKUP(A495,Harcamalar!$D$2:$D$120,Harcamalar!$H$2:$H$120,""),""),"")</f>
        <v/>
      </c>
      <c r="I495" s="5" t="str">
        <f t="shared" si="47"/>
        <v/>
      </c>
    </row>
    <row r="496" spans="2:9" x14ac:dyDescent="0.25">
      <c r="B496" s="7" t="str">
        <f t="shared" si="43"/>
        <v/>
      </c>
      <c r="C496" s="5" t="str">
        <f t="shared" si="48"/>
        <v/>
      </c>
      <c r="D496" s="5" t="str">
        <f t="shared" si="44"/>
        <v/>
      </c>
      <c r="E496" s="5" t="str">
        <f t="shared" si="45"/>
        <v/>
      </c>
      <c r="F496" s="5" t="str">
        <f t="shared" si="46"/>
        <v/>
      </c>
      <c r="G496" s="5" t="str">
        <f>IF(A496&lt;&gt;"",IF($M$12,_xlfn.XLOOKUP(A496,Harcamalar!$D$2:$D$100,Harcamalar!$G$2:$G$100,0),0),"")</f>
        <v/>
      </c>
      <c r="H496" s="5" t="str">
        <f>IF(A496&lt;&gt;"",IF($M$12,_xlfn.XLOOKUP(A496,Harcamalar!$D$2:$D$120,Harcamalar!$H$2:$H$120,""),""),"")</f>
        <v/>
      </c>
      <c r="I496" s="5" t="str">
        <f t="shared" si="47"/>
        <v/>
      </c>
    </row>
    <row r="497" spans="2:9" x14ac:dyDescent="0.25">
      <c r="B497" s="7" t="str">
        <f t="shared" si="43"/>
        <v/>
      </c>
      <c r="C497" s="5" t="str">
        <f t="shared" si="48"/>
        <v/>
      </c>
      <c r="D497" s="5" t="str">
        <f t="shared" si="44"/>
        <v/>
      </c>
      <c r="E497" s="5" t="str">
        <f t="shared" si="45"/>
        <v/>
      </c>
      <c r="F497" s="5" t="str">
        <f t="shared" si="46"/>
        <v/>
      </c>
      <c r="G497" s="5" t="str">
        <f>IF(A497&lt;&gt;"",IF($M$12,_xlfn.XLOOKUP(A497,Harcamalar!$D$2:$D$100,Harcamalar!$G$2:$G$100,0),0),"")</f>
        <v/>
      </c>
      <c r="H497" s="5" t="str">
        <f>IF(A497&lt;&gt;"",IF($M$12,_xlfn.XLOOKUP(A497,Harcamalar!$D$2:$D$120,Harcamalar!$H$2:$H$120,""),""),"")</f>
        <v/>
      </c>
      <c r="I497" s="5" t="str">
        <f t="shared" si="47"/>
        <v/>
      </c>
    </row>
    <row r="498" spans="2:9" x14ac:dyDescent="0.25">
      <c r="B498" s="7" t="str">
        <f t="shared" si="43"/>
        <v/>
      </c>
      <c r="C498" s="5" t="str">
        <f t="shared" si="48"/>
        <v/>
      </c>
      <c r="D498" s="5" t="str">
        <f t="shared" si="44"/>
        <v/>
      </c>
      <c r="E498" s="5" t="str">
        <f t="shared" si="45"/>
        <v/>
      </c>
      <c r="F498" s="5" t="str">
        <f t="shared" si="46"/>
        <v/>
      </c>
      <c r="G498" s="5" t="str">
        <f>IF(A498&lt;&gt;"",IF($M$12,_xlfn.XLOOKUP(A498,Harcamalar!$D$2:$D$100,Harcamalar!$G$2:$G$100,0),0),"")</f>
        <v/>
      </c>
      <c r="H498" s="5" t="str">
        <f>IF(A498&lt;&gt;"",IF($M$12,_xlfn.XLOOKUP(A498,Harcamalar!$D$2:$D$120,Harcamalar!$H$2:$H$120,""),""),"")</f>
        <v/>
      </c>
      <c r="I498" s="5" t="str">
        <f t="shared" si="47"/>
        <v/>
      </c>
    </row>
    <row r="499" spans="2:9" x14ac:dyDescent="0.25">
      <c r="B499" s="7" t="str">
        <f t="shared" si="43"/>
        <v/>
      </c>
      <c r="C499" s="5" t="str">
        <f t="shared" si="48"/>
        <v/>
      </c>
      <c r="D499" s="5" t="str">
        <f t="shared" si="44"/>
        <v/>
      </c>
      <c r="E499" s="5" t="str">
        <f t="shared" si="45"/>
        <v/>
      </c>
      <c r="F499" s="5" t="str">
        <f t="shared" si="46"/>
        <v/>
      </c>
      <c r="G499" s="5" t="str">
        <f>IF(A499&lt;&gt;"",IF($M$12,_xlfn.XLOOKUP(A499,Harcamalar!$D$2:$D$100,Harcamalar!$G$2:$G$100,0),0),"")</f>
        <v/>
      </c>
      <c r="H499" s="5" t="str">
        <f>IF(A499&lt;&gt;"",IF($M$12,_xlfn.XLOOKUP(A499,Harcamalar!$D$2:$D$120,Harcamalar!$H$2:$H$120,""),""),"")</f>
        <v/>
      </c>
      <c r="I499" s="5" t="str">
        <f t="shared" si="47"/>
        <v/>
      </c>
    </row>
    <row r="500" spans="2:9" x14ac:dyDescent="0.25">
      <c r="B500" s="7" t="str">
        <f t="shared" si="43"/>
        <v/>
      </c>
      <c r="C500" s="5" t="str">
        <f t="shared" si="48"/>
        <v/>
      </c>
      <c r="D500" s="5" t="str">
        <f t="shared" si="44"/>
        <v/>
      </c>
      <c r="E500" s="5" t="str">
        <f t="shared" si="45"/>
        <v/>
      </c>
      <c r="F500" s="5" t="str">
        <f t="shared" si="46"/>
        <v/>
      </c>
      <c r="G500" s="5" t="str">
        <f>IF(A500&lt;&gt;"",IF($M$12,_xlfn.XLOOKUP(A500,Harcamalar!$D$2:$D$100,Harcamalar!$G$2:$G$100,0),0),"")</f>
        <v/>
      </c>
      <c r="H500" s="5" t="str">
        <f>IF(A500&lt;&gt;"",IF($M$12,_xlfn.XLOOKUP(A500,Harcamalar!$D$2:$D$120,Harcamalar!$H$2:$H$120,""),""),"")</f>
        <v/>
      </c>
      <c r="I500" s="5" t="str">
        <f t="shared" si="47"/>
        <v/>
      </c>
    </row>
    <row r="501" spans="2:9" x14ac:dyDescent="0.25">
      <c r="B501" s="7" t="str">
        <f t="shared" si="43"/>
        <v/>
      </c>
      <c r="C501" s="5" t="str">
        <f t="shared" si="48"/>
        <v/>
      </c>
      <c r="D501" s="5" t="str">
        <f t="shared" si="44"/>
        <v/>
      </c>
      <c r="E501" s="5" t="str">
        <f t="shared" si="45"/>
        <v/>
      </c>
      <c r="F501" s="5" t="str">
        <f t="shared" si="46"/>
        <v/>
      </c>
      <c r="G501" s="5" t="str">
        <f>IF(A501&lt;&gt;"",IF($M$12,_xlfn.XLOOKUP(A501,Harcamalar!$D$2:$D$100,Harcamalar!$G$2:$G$100,0),0),"")</f>
        <v/>
      </c>
      <c r="H501" s="5" t="str">
        <f>IF(A501&lt;&gt;"",IF($M$12,_xlfn.XLOOKUP(A501,Harcamalar!$D$2:$D$120,Harcamalar!$H$2:$H$120,""),""),"")</f>
        <v/>
      </c>
      <c r="I501" s="5" t="str">
        <f t="shared" si="47"/>
        <v/>
      </c>
    </row>
    <row r="502" spans="2:9" x14ac:dyDescent="0.25">
      <c r="B502" s="7" t="str">
        <f t="shared" si="43"/>
        <v/>
      </c>
      <c r="C502" s="5" t="str">
        <f t="shared" si="48"/>
        <v/>
      </c>
      <c r="D502" s="5" t="str">
        <f t="shared" si="44"/>
        <v/>
      </c>
      <c r="E502" s="5" t="str">
        <f t="shared" si="45"/>
        <v/>
      </c>
      <c r="F502" s="5" t="str">
        <f t="shared" si="46"/>
        <v/>
      </c>
      <c r="G502" s="5" t="str">
        <f>IF(A502&lt;&gt;"",IF($M$12,_xlfn.XLOOKUP(A502,Harcamalar!$D$2:$D$100,Harcamalar!$G$2:$G$100,0),0),"")</f>
        <v/>
      </c>
      <c r="H502" s="5" t="str">
        <f>IF(A502&lt;&gt;"",IF($M$12,_xlfn.XLOOKUP(A502,Harcamalar!$D$2:$D$120,Harcamalar!$H$2:$H$120,""),""),"")</f>
        <v/>
      </c>
      <c r="I502" s="5" t="str">
        <f t="shared" si="47"/>
        <v/>
      </c>
    </row>
    <row r="503" spans="2:9" x14ac:dyDescent="0.25">
      <c r="B503" s="7" t="str">
        <f t="shared" si="43"/>
        <v/>
      </c>
      <c r="C503" s="5" t="str">
        <f t="shared" si="48"/>
        <v/>
      </c>
      <c r="D503" s="5" t="str">
        <f t="shared" si="44"/>
        <v/>
      </c>
      <c r="E503" s="5" t="str">
        <f t="shared" si="45"/>
        <v/>
      </c>
      <c r="F503" s="5" t="str">
        <f t="shared" si="46"/>
        <v/>
      </c>
      <c r="G503" s="5" t="str">
        <f>IF(A503&lt;&gt;"",IF($M$12,_xlfn.XLOOKUP(A503,Harcamalar!$D$2:$D$100,Harcamalar!$G$2:$G$100,0),0),"")</f>
        <v/>
      </c>
      <c r="H503" s="5" t="str">
        <f>IF(A503&lt;&gt;"",IF($M$12,_xlfn.XLOOKUP(A503,Harcamalar!$D$2:$D$120,Harcamalar!$H$2:$H$120,""),""),"")</f>
        <v/>
      </c>
      <c r="I503" s="5" t="str">
        <f t="shared" si="47"/>
        <v/>
      </c>
    </row>
    <row r="504" spans="2:9" x14ac:dyDescent="0.25">
      <c r="B504" s="7" t="str">
        <f t="shared" si="43"/>
        <v/>
      </c>
      <c r="C504" s="5" t="str">
        <f t="shared" si="48"/>
        <v/>
      </c>
      <c r="D504" s="5" t="str">
        <f t="shared" si="44"/>
        <v/>
      </c>
      <c r="E504" s="5" t="str">
        <f t="shared" si="45"/>
        <v/>
      </c>
      <c r="F504" s="5" t="str">
        <f t="shared" si="46"/>
        <v/>
      </c>
      <c r="G504" s="5" t="str">
        <f>IF(A504&lt;&gt;"",IF($M$12,_xlfn.XLOOKUP(A504,Harcamalar!$D$2:$D$100,Harcamalar!$G$2:$G$100,0),0),"")</f>
        <v/>
      </c>
      <c r="H504" s="5" t="str">
        <f>IF(A504&lt;&gt;"",IF($M$12,_xlfn.XLOOKUP(A504,Harcamalar!$D$2:$D$120,Harcamalar!$H$2:$H$120,""),""),"")</f>
        <v/>
      </c>
      <c r="I504" s="5" t="str">
        <f t="shared" si="47"/>
        <v/>
      </c>
    </row>
    <row r="505" spans="2:9" x14ac:dyDescent="0.25">
      <c r="B505" s="7" t="str">
        <f t="shared" si="43"/>
        <v/>
      </c>
      <c r="C505" s="5" t="str">
        <f t="shared" si="48"/>
        <v/>
      </c>
      <c r="D505" s="5" t="str">
        <f t="shared" si="44"/>
        <v/>
      </c>
      <c r="E505" s="5" t="str">
        <f t="shared" si="45"/>
        <v/>
      </c>
      <c r="F505" s="5" t="str">
        <f t="shared" si="46"/>
        <v/>
      </c>
      <c r="G505" s="5" t="str">
        <f>IF(A505&lt;&gt;"",IF($M$12,_xlfn.XLOOKUP(A505,Harcamalar!$D$2:$D$100,Harcamalar!$G$2:$G$100,0),0),"")</f>
        <v/>
      </c>
      <c r="H505" s="5" t="str">
        <f>IF(A505&lt;&gt;"",IF($M$12,_xlfn.XLOOKUP(A505,Harcamalar!$D$2:$D$120,Harcamalar!$H$2:$H$120,""),""),"")</f>
        <v/>
      </c>
      <c r="I505" s="5" t="str">
        <f t="shared" si="47"/>
        <v/>
      </c>
    </row>
    <row r="506" spans="2:9" x14ac:dyDescent="0.25">
      <c r="B506" s="7" t="str">
        <f t="shared" si="43"/>
        <v/>
      </c>
      <c r="C506" s="5" t="str">
        <f t="shared" si="48"/>
        <v/>
      </c>
      <c r="D506" s="5" t="str">
        <f t="shared" si="44"/>
        <v/>
      </c>
      <c r="E506" s="5" t="str">
        <f t="shared" si="45"/>
        <v/>
      </c>
      <c r="F506" s="5" t="str">
        <f t="shared" si="46"/>
        <v/>
      </c>
      <c r="G506" s="5" t="str">
        <f>IF(A506&lt;&gt;"",IF($M$12,_xlfn.XLOOKUP(A506,Harcamalar!$D$2:$D$100,Harcamalar!$G$2:$G$100,0),0),"")</f>
        <v/>
      </c>
      <c r="H506" s="5" t="str">
        <f>IF(A506&lt;&gt;"",IF($M$12,_xlfn.XLOOKUP(A506,Harcamalar!$D$2:$D$120,Harcamalar!$H$2:$H$120,""),""),"")</f>
        <v/>
      </c>
      <c r="I506" s="5" t="str">
        <f t="shared" si="47"/>
        <v/>
      </c>
    </row>
    <row r="507" spans="2:9" x14ac:dyDescent="0.25">
      <c r="B507" s="7" t="str">
        <f t="shared" si="43"/>
        <v/>
      </c>
      <c r="C507" s="5" t="str">
        <f t="shared" si="48"/>
        <v/>
      </c>
      <c r="D507" s="5" t="str">
        <f t="shared" si="44"/>
        <v/>
      </c>
      <c r="E507" s="5" t="str">
        <f t="shared" si="45"/>
        <v/>
      </c>
      <c r="F507" s="5" t="str">
        <f t="shared" si="46"/>
        <v/>
      </c>
      <c r="G507" s="5" t="str">
        <f>IF(A507&lt;&gt;"",IF($M$12,_xlfn.XLOOKUP(A507,Harcamalar!$D$2:$D$100,Harcamalar!$G$2:$G$100,0),0),"")</f>
        <v/>
      </c>
      <c r="H507" s="5" t="str">
        <f>IF(A507&lt;&gt;"",IF($M$12,_xlfn.XLOOKUP(A507,Harcamalar!$D$2:$D$120,Harcamalar!$H$2:$H$120,""),""),"")</f>
        <v/>
      </c>
      <c r="I507" s="5" t="str">
        <f t="shared" si="47"/>
        <v/>
      </c>
    </row>
    <row r="508" spans="2:9" x14ac:dyDescent="0.25">
      <c r="B508" s="7" t="str">
        <f t="shared" si="43"/>
        <v/>
      </c>
      <c r="C508" s="5" t="str">
        <f t="shared" si="48"/>
        <v/>
      </c>
      <c r="D508" s="5" t="str">
        <f t="shared" si="44"/>
        <v/>
      </c>
      <c r="E508" s="5" t="str">
        <f t="shared" si="45"/>
        <v/>
      </c>
      <c r="F508" s="5" t="str">
        <f t="shared" si="46"/>
        <v/>
      </c>
      <c r="G508" s="5" t="str">
        <f>IF(A508&lt;&gt;"",IF($M$12,_xlfn.XLOOKUP(A508,Harcamalar!$D$2:$D$100,Harcamalar!$G$2:$G$100,0),0),"")</f>
        <v/>
      </c>
      <c r="H508" s="5" t="str">
        <f>IF(A508&lt;&gt;"",IF($M$12,_xlfn.XLOOKUP(A508,Harcamalar!$D$2:$D$120,Harcamalar!$H$2:$H$120,""),""),"")</f>
        <v/>
      </c>
      <c r="I508" s="5" t="str">
        <f t="shared" si="47"/>
        <v/>
      </c>
    </row>
    <row r="509" spans="2:9" x14ac:dyDescent="0.25">
      <c r="B509" s="7" t="str">
        <f t="shared" si="43"/>
        <v/>
      </c>
      <c r="C509" s="5" t="str">
        <f t="shared" si="48"/>
        <v/>
      </c>
      <c r="D509" s="5" t="str">
        <f t="shared" si="44"/>
        <v/>
      </c>
      <c r="E509" s="5" t="str">
        <f t="shared" si="45"/>
        <v/>
      </c>
      <c r="F509" s="5" t="str">
        <f t="shared" si="46"/>
        <v/>
      </c>
      <c r="G509" s="5" t="str">
        <f>IF(A509&lt;&gt;"",IF($M$12,_xlfn.XLOOKUP(A509,Harcamalar!$D$2:$D$100,Harcamalar!$G$2:$G$100,0),0),"")</f>
        <v/>
      </c>
      <c r="H509" s="5" t="str">
        <f>IF(A509&lt;&gt;"",IF($M$12,_xlfn.XLOOKUP(A509,Harcamalar!$D$2:$D$120,Harcamalar!$H$2:$H$120,""),""),"")</f>
        <v/>
      </c>
      <c r="I509" s="5" t="str">
        <f t="shared" si="47"/>
        <v/>
      </c>
    </row>
    <row r="510" spans="2:9" x14ac:dyDescent="0.25">
      <c r="B510" s="7" t="str">
        <f t="shared" si="43"/>
        <v/>
      </c>
      <c r="C510" s="5" t="str">
        <f t="shared" si="48"/>
        <v/>
      </c>
      <c r="D510" s="5" t="str">
        <f t="shared" si="44"/>
        <v/>
      </c>
      <c r="E510" s="5" t="str">
        <f t="shared" si="45"/>
        <v/>
      </c>
      <c r="F510" s="5" t="str">
        <f t="shared" si="46"/>
        <v/>
      </c>
      <c r="G510" s="5" t="str">
        <f>IF(A510&lt;&gt;"",IF($M$12,_xlfn.XLOOKUP(A510,Harcamalar!$D$2:$D$100,Harcamalar!$G$2:$G$100,0),0),"")</f>
        <v/>
      </c>
      <c r="H510" s="5" t="str">
        <f>IF(A510&lt;&gt;"",IF($M$12,_xlfn.XLOOKUP(A510,Harcamalar!$D$2:$D$120,Harcamalar!$H$2:$H$120,""),""),"")</f>
        <v/>
      </c>
      <c r="I510" s="5" t="str">
        <f t="shared" si="47"/>
        <v/>
      </c>
    </row>
    <row r="511" spans="2:9" x14ac:dyDescent="0.25">
      <c r="B511" s="7" t="str">
        <f t="shared" si="43"/>
        <v/>
      </c>
      <c r="C511" s="5" t="str">
        <f t="shared" si="48"/>
        <v/>
      </c>
      <c r="D511" s="5" t="str">
        <f t="shared" si="44"/>
        <v/>
      </c>
      <c r="E511" s="5" t="str">
        <f t="shared" si="45"/>
        <v/>
      </c>
      <c r="F511" s="5" t="str">
        <f t="shared" si="46"/>
        <v/>
      </c>
      <c r="G511" s="5" t="str">
        <f>IF(A511&lt;&gt;"",IF($M$12,_xlfn.XLOOKUP(A511,Harcamalar!$D$2:$D$100,Harcamalar!$G$2:$G$100,0),0),"")</f>
        <v/>
      </c>
      <c r="H511" s="5" t="str">
        <f>IF(A511&lt;&gt;"",IF($M$12,_xlfn.XLOOKUP(A511,Harcamalar!$D$2:$D$120,Harcamalar!$H$2:$H$120,""),""),"")</f>
        <v/>
      </c>
      <c r="I511" s="5" t="str">
        <f t="shared" si="47"/>
        <v/>
      </c>
    </row>
    <row r="512" spans="2:9" x14ac:dyDescent="0.25">
      <c r="B512" s="7" t="str">
        <f t="shared" si="43"/>
        <v/>
      </c>
      <c r="C512" s="5" t="str">
        <f t="shared" si="48"/>
        <v/>
      </c>
      <c r="D512" s="5" t="str">
        <f t="shared" si="44"/>
        <v/>
      </c>
      <c r="E512" s="5" t="str">
        <f t="shared" si="45"/>
        <v/>
      </c>
      <c r="F512" s="5" t="str">
        <f t="shared" si="46"/>
        <v/>
      </c>
      <c r="G512" s="5" t="str">
        <f>IF(A512&lt;&gt;"",IF($M$12,_xlfn.XLOOKUP(A512,Harcamalar!$D$2:$D$100,Harcamalar!$G$2:$G$100,0),0),"")</f>
        <v/>
      </c>
      <c r="H512" s="5" t="str">
        <f>IF(A512&lt;&gt;"",IF($M$12,_xlfn.XLOOKUP(A512,Harcamalar!$D$2:$D$120,Harcamalar!$H$2:$H$120,""),""),"")</f>
        <v/>
      </c>
      <c r="I512" s="5" t="str">
        <f t="shared" si="47"/>
        <v/>
      </c>
    </row>
    <row r="513" spans="2:9" x14ac:dyDescent="0.25">
      <c r="B513" s="7" t="str">
        <f t="shared" si="43"/>
        <v/>
      </c>
      <c r="C513" s="5" t="str">
        <f t="shared" si="48"/>
        <v/>
      </c>
      <c r="D513" s="5" t="str">
        <f t="shared" si="44"/>
        <v/>
      </c>
      <c r="E513" s="5" t="str">
        <f t="shared" si="45"/>
        <v/>
      </c>
      <c r="F513" s="5" t="str">
        <f t="shared" si="46"/>
        <v/>
      </c>
      <c r="G513" s="5" t="str">
        <f>IF(A513&lt;&gt;"",IF($M$12,_xlfn.XLOOKUP(A513,Harcamalar!$D$2:$D$100,Harcamalar!$G$2:$G$100,0),0),"")</f>
        <v/>
      </c>
      <c r="H513" s="5" t="str">
        <f>IF(A513&lt;&gt;"",IF($M$12,_xlfn.XLOOKUP(A513,Harcamalar!$D$2:$D$120,Harcamalar!$H$2:$H$120,""),""),"")</f>
        <v/>
      </c>
      <c r="I513" s="5" t="str">
        <f t="shared" si="47"/>
        <v/>
      </c>
    </row>
    <row r="514" spans="2:9" x14ac:dyDescent="0.25">
      <c r="B514" s="7" t="str">
        <f t="shared" ref="B514:B577" si="49">IF(A514&lt;&gt;"",yas+YEAR(A514)-YEAR(hesapbaslangictarihi),"")</f>
        <v/>
      </c>
      <c r="C514" s="5" t="str">
        <f t="shared" si="48"/>
        <v/>
      </c>
      <c r="D514" s="5" t="str">
        <f t="shared" ref="D514:D577" si="50">IF($A514&lt;&gt;"",maas*(1+maasartisorani)^(YEAR(A514)-YEAR(hesapbaslangictarihi)),"")</f>
        <v/>
      </c>
      <c r="E514" s="5" t="str">
        <f t="shared" ref="E514:E577" si="51">IF($A514&lt;&gt;"",D514*tasarruforani,"")</f>
        <v/>
      </c>
      <c r="F514" s="5" t="str">
        <f t="shared" ref="F514:F577" si="52">IF($A514&lt;&gt;"",C514*reelkazancorani,"")</f>
        <v/>
      </c>
      <c r="G514" s="5" t="str">
        <f>IF(A514&lt;&gt;"",IF($M$12,_xlfn.XLOOKUP(A514,Harcamalar!$D$2:$D$100,Harcamalar!$G$2:$G$100,0),0),"")</f>
        <v/>
      </c>
      <c r="H514" s="5" t="str">
        <f>IF(A514&lt;&gt;"",IF($M$12,_xlfn.XLOOKUP(A514,Harcamalar!$D$2:$D$120,Harcamalar!$H$2:$H$120,""),""),"")</f>
        <v/>
      </c>
      <c r="I514" s="5" t="str">
        <f t="shared" si="47"/>
        <v/>
      </c>
    </row>
    <row r="515" spans="2:9" x14ac:dyDescent="0.25">
      <c r="B515" s="7" t="str">
        <f t="shared" si="49"/>
        <v/>
      </c>
      <c r="C515" s="5" t="str">
        <f t="shared" si="48"/>
        <v/>
      </c>
      <c r="D515" s="5" t="str">
        <f t="shared" si="50"/>
        <v/>
      </c>
      <c r="E515" s="5" t="str">
        <f t="shared" si="51"/>
        <v/>
      </c>
      <c r="F515" s="5" t="str">
        <f t="shared" si="52"/>
        <v/>
      </c>
      <c r="G515" s="5" t="str">
        <f>IF(A515&lt;&gt;"",IF($M$12,_xlfn.XLOOKUP(A515,Harcamalar!$D$2:$D$100,Harcamalar!$G$2:$G$100,0),0),"")</f>
        <v/>
      </c>
      <c r="H515" s="5" t="str">
        <f>IF(A515&lt;&gt;"",IF($M$12,_xlfn.XLOOKUP(A515,Harcamalar!$D$2:$D$120,Harcamalar!$H$2:$H$120,""),""),"")</f>
        <v/>
      </c>
      <c r="I515" s="5" t="str">
        <f t="shared" ref="I515:I578" si="53">IF($A515&lt;&gt;"",C515+F515+E515-G515,"")</f>
        <v/>
      </c>
    </row>
    <row r="516" spans="2:9" x14ac:dyDescent="0.25">
      <c r="B516" s="7" t="str">
        <f t="shared" si="49"/>
        <v/>
      </c>
      <c r="C516" s="5" t="str">
        <f t="shared" si="48"/>
        <v/>
      </c>
      <c r="D516" s="5" t="str">
        <f t="shared" si="50"/>
        <v/>
      </c>
      <c r="E516" s="5" t="str">
        <f t="shared" si="51"/>
        <v/>
      </c>
      <c r="F516" s="5" t="str">
        <f t="shared" si="52"/>
        <v/>
      </c>
      <c r="G516" s="5" t="str">
        <f>IF(A516&lt;&gt;"",IF($M$12,_xlfn.XLOOKUP(A516,Harcamalar!$D$2:$D$100,Harcamalar!$G$2:$G$100,0),0),"")</f>
        <v/>
      </c>
      <c r="H516" s="5" t="str">
        <f>IF(A516&lt;&gt;"",IF($M$12,_xlfn.XLOOKUP(A516,Harcamalar!$D$2:$D$120,Harcamalar!$H$2:$H$120,""),""),"")</f>
        <v/>
      </c>
      <c r="I516" s="5" t="str">
        <f t="shared" si="53"/>
        <v/>
      </c>
    </row>
    <row r="517" spans="2:9" x14ac:dyDescent="0.25">
      <c r="B517" s="7" t="str">
        <f t="shared" si="49"/>
        <v/>
      </c>
      <c r="C517" s="5" t="str">
        <f t="shared" si="48"/>
        <v/>
      </c>
      <c r="D517" s="5" t="str">
        <f t="shared" si="50"/>
        <v/>
      </c>
      <c r="E517" s="5" t="str">
        <f t="shared" si="51"/>
        <v/>
      </c>
      <c r="F517" s="5" t="str">
        <f t="shared" si="52"/>
        <v/>
      </c>
      <c r="G517" s="5" t="str">
        <f>IF(A517&lt;&gt;"",IF($M$12,_xlfn.XLOOKUP(A517,Harcamalar!$D$2:$D$100,Harcamalar!$G$2:$G$100,0),0),"")</f>
        <v/>
      </c>
      <c r="H517" s="5" t="str">
        <f>IF(A517&lt;&gt;"",IF($M$12,_xlfn.XLOOKUP(A517,Harcamalar!$D$2:$D$120,Harcamalar!$H$2:$H$120,""),""),"")</f>
        <v/>
      </c>
      <c r="I517" s="5" t="str">
        <f t="shared" si="53"/>
        <v/>
      </c>
    </row>
    <row r="518" spans="2:9" x14ac:dyDescent="0.25">
      <c r="B518" s="7" t="str">
        <f t="shared" si="49"/>
        <v/>
      </c>
      <c r="C518" s="5" t="str">
        <f t="shared" si="48"/>
        <v/>
      </c>
      <c r="D518" s="5" t="str">
        <f t="shared" si="50"/>
        <v/>
      </c>
      <c r="E518" s="5" t="str">
        <f t="shared" si="51"/>
        <v/>
      </c>
      <c r="F518" s="5" t="str">
        <f t="shared" si="52"/>
        <v/>
      </c>
      <c r="G518" s="5" t="str">
        <f>IF(A518&lt;&gt;"",IF($M$12,_xlfn.XLOOKUP(A518,Harcamalar!$D$2:$D$100,Harcamalar!$G$2:$G$100,0),0),"")</f>
        <v/>
      </c>
      <c r="H518" s="5" t="str">
        <f>IF(A518&lt;&gt;"",IF($M$12,_xlfn.XLOOKUP(A518,Harcamalar!$D$2:$D$120,Harcamalar!$H$2:$H$120,""),""),"")</f>
        <v/>
      </c>
      <c r="I518" s="5" t="str">
        <f t="shared" si="53"/>
        <v/>
      </c>
    </row>
    <row r="519" spans="2:9" x14ac:dyDescent="0.25">
      <c r="B519" s="7" t="str">
        <f t="shared" si="49"/>
        <v/>
      </c>
      <c r="C519" s="5" t="str">
        <f t="shared" si="48"/>
        <v/>
      </c>
      <c r="D519" s="5" t="str">
        <f t="shared" si="50"/>
        <v/>
      </c>
      <c r="E519" s="5" t="str">
        <f t="shared" si="51"/>
        <v/>
      </c>
      <c r="F519" s="5" t="str">
        <f t="shared" si="52"/>
        <v/>
      </c>
      <c r="G519" s="5" t="str">
        <f>IF(A519&lt;&gt;"",IF($M$12,_xlfn.XLOOKUP(A519,Harcamalar!$D$2:$D$100,Harcamalar!$G$2:$G$100,0),0),"")</f>
        <v/>
      </c>
      <c r="H519" s="5" t="str">
        <f>IF(A519&lt;&gt;"",IF($M$12,_xlfn.XLOOKUP(A519,Harcamalar!$D$2:$D$120,Harcamalar!$H$2:$H$120,""),""),"")</f>
        <v/>
      </c>
      <c r="I519" s="5" t="str">
        <f t="shared" si="53"/>
        <v/>
      </c>
    </row>
    <row r="520" spans="2:9" x14ac:dyDescent="0.25">
      <c r="B520" s="7" t="str">
        <f t="shared" si="49"/>
        <v/>
      </c>
      <c r="C520" s="5" t="str">
        <f t="shared" si="48"/>
        <v/>
      </c>
      <c r="D520" s="5" t="str">
        <f t="shared" si="50"/>
        <v/>
      </c>
      <c r="E520" s="5" t="str">
        <f t="shared" si="51"/>
        <v/>
      </c>
      <c r="F520" s="5" t="str">
        <f t="shared" si="52"/>
        <v/>
      </c>
      <c r="G520" s="5" t="str">
        <f>IF(A520&lt;&gt;"",IF($M$12,_xlfn.XLOOKUP(A520,Harcamalar!$D$2:$D$100,Harcamalar!$G$2:$G$100,0),0),"")</f>
        <v/>
      </c>
      <c r="H520" s="5" t="str">
        <f>IF(A520&lt;&gt;"",IF($M$12,_xlfn.XLOOKUP(A520,Harcamalar!$D$2:$D$120,Harcamalar!$H$2:$H$120,""),""),"")</f>
        <v/>
      </c>
      <c r="I520" s="5" t="str">
        <f t="shared" si="53"/>
        <v/>
      </c>
    </row>
    <row r="521" spans="2:9" x14ac:dyDescent="0.25">
      <c r="B521" s="7" t="str">
        <f t="shared" si="49"/>
        <v/>
      </c>
      <c r="C521" s="5" t="str">
        <f t="shared" si="48"/>
        <v/>
      </c>
      <c r="D521" s="5" t="str">
        <f t="shared" si="50"/>
        <v/>
      </c>
      <c r="E521" s="5" t="str">
        <f t="shared" si="51"/>
        <v/>
      </c>
      <c r="F521" s="5" t="str">
        <f t="shared" si="52"/>
        <v/>
      </c>
      <c r="G521" s="5" t="str">
        <f>IF(A521&lt;&gt;"",IF($M$12,_xlfn.XLOOKUP(A521,Harcamalar!$D$2:$D$100,Harcamalar!$G$2:$G$100,0),0),"")</f>
        <v/>
      </c>
      <c r="H521" s="5" t="str">
        <f>IF(A521&lt;&gt;"",IF($M$12,_xlfn.XLOOKUP(A521,Harcamalar!$D$2:$D$120,Harcamalar!$H$2:$H$120,""),""),"")</f>
        <v/>
      </c>
      <c r="I521" s="5" t="str">
        <f t="shared" si="53"/>
        <v/>
      </c>
    </row>
    <row r="522" spans="2:9" x14ac:dyDescent="0.25">
      <c r="B522" s="7" t="str">
        <f t="shared" si="49"/>
        <v/>
      </c>
      <c r="C522" s="5" t="str">
        <f t="shared" si="48"/>
        <v/>
      </c>
      <c r="D522" s="5" t="str">
        <f t="shared" si="50"/>
        <v/>
      </c>
      <c r="E522" s="5" t="str">
        <f t="shared" si="51"/>
        <v/>
      </c>
      <c r="F522" s="5" t="str">
        <f t="shared" si="52"/>
        <v/>
      </c>
      <c r="G522" s="5" t="str">
        <f>IF(A522&lt;&gt;"",IF($M$12,_xlfn.XLOOKUP(A522,Harcamalar!$D$2:$D$100,Harcamalar!$G$2:$G$100,0),0),"")</f>
        <v/>
      </c>
      <c r="H522" s="5" t="str">
        <f>IF(A522&lt;&gt;"",IF($M$12,_xlfn.XLOOKUP(A522,Harcamalar!$D$2:$D$120,Harcamalar!$H$2:$H$120,""),""),"")</f>
        <v/>
      </c>
      <c r="I522" s="5" t="str">
        <f t="shared" si="53"/>
        <v/>
      </c>
    </row>
    <row r="523" spans="2:9" x14ac:dyDescent="0.25">
      <c r="B523" s="7" t="str">
        <f t="shared" si="49"/>
        <v/>
      </c>
      <c r="C523" s="5" t="str">
        <f t="shared" si="48"/>
        <v/>
      </c>
      <c r="D523" s="5" t="str">
        <f t="shared" si="50"/>
        <v/>
      </c>
      <c r="E523" s="5" t="str">
        <f t="shared" si="51"/>
        <v/>
      </c>
      <c r="F523" s="5" t="str">
        <f t="shared" si="52"/>
        <v/>
      </c>
      <c r="G523" s="5" t="str">
        <f>IF(A523&lt;&gt;"",IF($M$12,_xlfn.XLOOKUP(A523,Harcamalar!$D$2:$D$100,Harcamalar!$G$2:$G$100,0),0),"")</f>
        <v/>
      </c>
      <c r="H523" s="5" t="str">
        <f>IF(A523&lt;&gt;"",IF($M$12,_xlfn.XLOOKUP(A523,Harcamalar!$D$2:$D$120,Harcamalar!$H$2:$H$120,""),""),"")</f>
        <v/>
      </c>
      <c r="I523" s="5" t="str">
        <f t="shared" si="53"/>
        <v/>
      </c>
    </row>
    <row r="524" spans="2:9" x14ac:dyDescent="0.25">
      <c r="B524" s="7" t="str">
        <f t="shared" si="49"/>
        <v/>
      </c>
      <c r="C524" s="5" t="str">
        <f t="shared" si="48"/>
        <v/>
      </c>
      <c r="D524" s="5" t="str">
        <f t="shared" si="50"/>
        <v/>
      </c>
      <c r="E524" s="5" t="str">
        <f t="shared" si="51"/>
        <v/>
      </c>
      <c r="F524" s="5" t="str">
        <f t="shared" si="52"/>
        <v/>
      </c>
      <c r="G524" s="5" t="str">
        <f>IF(A524&lt;&gt;"",IF($M$12,_xlfn.XLOOKUP(A524,Harcamalar!$D$2:$D$100,Harcamalar!$G$2:$G$100,0),0),"")</f>
        <v/>
      </c>
      <c r="H524" s="5" t="str">
        <f>IF(A524&lt;&gt;"",IF($M$12,_xlfn.XLOOKUP(A524,Harcamalar!$D$2:$D$120,Harcamalar!$H$2:$H$120,""),""),"")</f>
        <v/>
      </c>
      <c r="I524" s="5" t="str">
        <f t="shared" si="53"/>
        <v/>
      </c>
    </row>
    <row r="525" spans="2:9" x14ac:dyDescent="0.25">
      <c r="B525" s="7" t="str">
        <f t="shared" si="49"/>
        <v/>
      </c>
      <c r="C525" s="5" t="str">
        <f t="shared" si="48"/>
        <v/>
      </c>
      <c r="D525" s="5" t="str">
        <f t="shared" si="50"/>
        <v/>
      </c>
      <c r="E525" s="5" t="str">
        <f t="shared" si="51"/>
        <v/>
      </c>
      <c r="F525" s="5" t="str">
        <f t="shared" si="52"/>
        <v/>
      </c>
      <c r="G525" s="5" t="str">
        <f>IF(A525&lt;&gt;"",IF($M$12,_xlfn.XLOOKUP(A525,Harcamalar!$D$2:$D$100,Harcamalar!$G$2:$G$100,0),0),"")</f>
        <v/>
      </c>
      <c r="H525" s="5" t="str">
        <f>IF(A525&lt;&gt;"",IF($M$12,_xlfn.XLOOKUP(A525,Harcamalar!$D$2:$D$120,Harcamalar!$H$2:$H$120,""),""),"")</f>
        <v/>
      </c>
      <c r="I525" s="5" t="str">
        <f t="shared" si="53"/>
        <v/>
      </c>
    </row>
    <row r="526" spans="2:9" x14ac:dyDescent="0.25">
      <c r="B526" s="7" t="str">
        <f t="shared" si="49"/>
        <v/>
      </c>
      <c r="C526" s="5" t="str">
        <f t="shared" si="48"/>
        <v/>
      </c>
      <c r="D526" s="5" t="str">
        <f t="shared" si="50"/>
        <v/>
      </c>
      <c r="E526" s="5" t="str">
        <f t="shared" si="51"/>
        <v/>
      </c>
      <c r="F526" s="5" t="str">
        <f t="shared" si="52"/>
        <v/>
      </c>
      <c r="G526" s="5" t="str">
        <f>IF(A526&lt;&gt;"",IF($M$12,_xlfn.XLOOKUP(A526,Harcamalar!$D$2:$D$100,Harcamalar!$G$2:$G$100,0),0),"")</f>
        <v/>
      </c>
      <c r="H526" s="5" t="str">
        <f>IF(A526&lt;&gt;"",IF($M$12,_xlfn.XLOOKUP(A526,Harcamalar!$D$2:$D$120,Harcamalar!$H$2:$H$120,""),""),"")</f>
        <v/>
      </c>
      <c r="I526" s="5" t="str">
        <f t="shared" si="53"/>
        <v/>
      </c>
    </row>
    <row r="527" spans="2:9" x14ac:dyDescent="0.25">
      <c r="B527" s="7" t="str">
        <f t="shared" si="49"/>
        <v/>
      </c>
      <c r="C527" s="5" t="str">
        <f t="shared" si="48"/>
        <v/>
      </c>
      <c r="D527" s="5" t="str">
        <f t="shared" si="50"/>
        <v/>
      </c>
      <c r="E527" s="5" t="str">
        <f t="shared" si="51"/>
        <v/>
      </c>
      <c r="F527" s="5" t="str">
        <f t="shared" si="52"/>
        <v/>
      </c>
      <c r="G527" s="5" t="str">
        <f>IF(A527&lt;&gt;"",IF($M$12,_xlfn.XLOOKUP(A527,Harcamalar!$D$2:$D$100,Harcamalar!$G$2:$G$100,0),0),"")</f>
        <v/>
      </c>
      <c r="H527" s="5" t="str">
        <f>IF(A527&lt;&gt;"",IF($M$12,_xlfn.XLOOKUP(A527,Harcamalar!$D$2:$D$120,Harcamalar!$H$2:$H$120,""),""),"")</f>
        <v/>
      </c>
      <c r="I527" s="5" t="str">
        <f t="shared" si="53"/>
        <v/>
      </c>
    </row>
    <row r="528" spans="2:9" x14ac:dyDescent="0.25">
      <c r="B528" s="7" t="str">
        <f t="shared" si="49"/>
        <v/>
      </c>
      <c r="C528" s="5" t="str">
        <f t="shared" si="48"/>
        <v/>
      </c>
      <c r="D528" s="5" t="str">
        <f t="shared" si="50"/>
        <v/>
      </c>
      <c r="E528" s="5" t="str">
        <f t="shared" si="51"/>
        <v/>
      </c>
      <c r="F528" s="5" t="str">
        <f t="shared" si="52"/>
        <v/>
      </c>
      <c r="G528" s="5" t="str">
        <f>IF(A528&lt;&gt;"",IF($M$12,_xlfn.XLOOKUP(A528,Harcamalar!$D$2:$D$100,Harcamalar!$G$2:$G$100,0),0),"")</f>
        <v/>
      </c>
      <c r="H528" s="5" t="str">
        <f>IF(A528&lt;&gt;"",IF($M$12,_xlfn.XLOOKUP(A528,Harcamalar!$D$2:$D$120,Harcamalar!$H$2:$H$120,""),""),"")</f>
        <v/>
      </c>
      <c r="I528" s="5" t="str">
        <f t="shared" si="53"/>
        <v/>
      </c>
    </row>
    <row r="529" spans="2:9" x14ac:dyDescent="0.25">
      <c r="B529" s="7" t="str">
        <f t="shared" si="49"/>
        <v/>
      </c>
      <c r="C529" s="5" t="str">
        <f t="shared" si="48"/>
        <v/>
      </c>
      <c r="D529" s="5" t="str">
        <f t="shared" si="50"/>
        <v/>
      </c>
      <c r="E529" s="5" t="str">
        <f t="shared" si="51"/>
        <v/>
      </c>
      <c r="F529" s="5" t="str">
        <f t="shared" si="52"/>
        <v/>
      </c>
      <c r="G529" s="5" t="str">
        <f>IF(A529&lt;&gt;"",IF($M$12,_xlfn.XLOOKUP(A529,Harcamalar!$D$2:$D$100,Harcamalar!$G$2:$G$100,0),0),"")</f>
        <v/>
      </c>
      <c r="H529" s="5" t="str">
        <f>IF(A529&lt;&gt;"",IF($M$12,_xlfn.XLOOKUP(A529,Harcamalar!$D$2:$D$120,Harcamalar!$H$2:$H$120,""),""),"")</f>
        <v/>
      </c>
      <c r="I529" s="5" t="str">
        <f t="shared" si="53"/>
        <v/>
      </c>
    </row>
    <row r="530" spans="2:9" x14ac:dyDescent="0.25">
      <c r="B530" s="7" t="str">
        <f t="shared" si="49"/>
        <v/>
      </c>
      <c r="C530" s="5" t="str">
        <f t="shared" si="48"/>
        <v/>
      </c>
      <c r="D530" s="5" t="str">
        <f t="shared" si="50"/>
        <v/>
      </c>
      <c r="E530" s="5" t="str">
        <f t="shared" si="51"/>
        <v/>
      </c>
      <c r="F530" s="5" t="str">
        <f t="shared" si="52"/>
        <v/>
      </c>
      <c r="G530" s="5" t="str">
        <f>IF(A530&lt;&gt;"",IF($M$12,_xlfn.XLOOKUP(A530,Harcamalar!$D$2:$D$100,Harcamalar!$G$2:$G$100,0),0),"")</f>
        <v/>
      </c>
      <c r="H530" s="5" t="str">
        <f>IF(A530&lt;&gt;"",IF($M$12,_xlfn.XLOOKUP(A530,Harcamalar!$D$2:$D$120,Harcamalar!$H$2:$H$120,""),""),"")</f>
        <v/>
      </c>
      <c r="I530" s="5" t="str">
        <f t="shared" si="53"/>
        <v/>
      </c>
    </row>
    <row r="531" spans="2:9" x14ac:dyDescent="0.25">
      <c r="B531" s="7" t="str">
        <f t="shared" si="49"/>
        <v/>
      </c>
      <c r="C531" s="5" t="str">
        <f t="shared" si="48"/>
        <v/>
      </c>
      <c r="D531" s="5" t="str">
        <f t="shared" si="50"/>
        <v/>
      </c>
      <c r="E531" s="5" t="str">
        <f t="shared" si="51"/>
        <v/>
      </c>
      <c r="F531" s="5" t="str">
        <f t="shared" si="52"/>
        <v/>
      </c>
      <c r="G531" s="5" t="str">
        <f>IF(A531&lt;&gt;"",IF($M$12,_xlfn.XLOOKUP(A531,Harcamalar!$D$2:$D$100,Harcamalar!$G$2:$G$100,0),0),"")</f>
        <v/>
      </c>
      <c r="H531" s="5" t="str">
        <f>IF(A531&lt;&gt;"",IF($M$12,_xlfn.XLOOKUP(A531,Harcamalar!$D$2:$D$120,Harcamalar!$H$2:$H$120,""),""),"")</f>
        <v/>
      </c>
      <c r="I531" s="5" t="str">
        <f t="shared" si="53"/>
        <v/>
      </c>
    </row>
    <row r="532" spans="2:9" x14ac:dyDescent="0.25">
      <c r="B532" s="7" t="str">
        <f t="shared" si="49"/>
        <v/>
      </c>
      <c r="C532" s="5" t="str">
        <f t="shared" si="48"/>
        <v/>
      </c>
      <c r="D532" s="5" t="str">
        <f t="shared" si="50"/>
        <v/>
      </c>
      <c r="E532" s="5" t="str">
        <f t="shared" si="51"/>
        <v/>
      </c>
      <c r="F532" s="5" t="str">
        <f t="shared" si="52"/>
        <v/>
      </c>
      <c r="G532" s="5" t="str">
        <f>IF(A532&lt;&gt;"",IF($M$12,_xlfn.XLOOKUP(A532,Harcamalar!$D$2:$D$100,Harcamalar!$G$2:$G$100,0),0),"")</f>
        <v/>
      </c>
      <c r="H532" s="5" t="str">
        <f>IF(A532&lt;&gt;"",IF($M$12,_xlfn.XLOOKUP(A532,Harcamalar!$D$2:$D$120,Harcamalar!$H$2:$H$120,""),""),"")</f>
        <v/>
      </c>
      <c r="I532" s="5" t="str">
        <f t="shared" si="53"/>
        <v/>
      </c>
    </row>
    <row r="533" spans="2:9" x14ac:dyDescent="0.25">
      <c r="B533" s="7" t="str">
        <f t="shared" si="49"/>
        <v/>
      </c>
      <c r="C533" s="5" t="str">
        <f t="shared" si="48"/>
        <v/>
      </c>
      <c r="D533" s="5" t="str">
        <f t="shared" si="50"/>
        <v/>
      </c>
      <c r="E533" s="5" t="str">
        <f t="shared" si="51"/>
        <v/>
      </c>
      <c r="F533" s="5" t="str">
        <f t="shared" si="52"/>
        <v/>
      </c>
      <c r="G533" s="5" t="str">
        <f>IF(A533&lt;&gt;"",IF($M$12,_xlfn.XLOOKUP(A533,Harcamalar!$D$2:$D$100,Harcamalar!$G$2:$G$100,0),0),"")</f>
        <v/>
      </c>
      <c r="H533" s="5" t="str">
        <f>IF(A533&lt;&gt;"",IF($M$12,_xlfn.XLOOKUP(A533,Harcamalar!$D$2:$D$120,Harcamalar!$H$2:$H$120,""),""),"")</f>
        <v/>
      </c>
      <c r="I533" s="5" t="str">
        <f t="shared" si="53"/>
        <v/>
      </c>
    </row>
    <row r="534" spans="2:9" x14ac:dyDescent="0.25">
      <c r="B534" s="7" t="str">
        <f t="shared" si="49"/>
        <v/>
      </c>
      <c r="C534" s="5" t="str">
        <f t="shared" si="48"/>
        <v/>
      </c>
      <c r="D534" s="5" t="str">
        <f t="shared" si="50"/>
        <v/>
      </c>
      <c r="E534" s="5" t="str">
        <f t="shared" si="51"/>
        <v/>
      </c>
      <c r="F534" s="5" t="str">
        <f t="shared" si="52"/>
        <v/>
      </c>
      <c r="G534" s="5" t="str">
        <f>IF(A534&lt;&gt;"",IF($M$12,_xlfn.XLOOKUP(A534,Harcamalar!$D$2:$D$100,Harcamalar!$G$2:$G$100,0),0),"")</f>
        <v/>
      </c>
      <c r="H534" s="5" t="str">
        <f>IF(A534&lt;&gt;"",IF($M$12,_xlfn.XLOOKUP(A534,Harcamalar!$D$2:$D$120,Harcamalar!$H$2:$H$120,""),""),"")</f>
        <v/>
      </c>
      <c r="I534" s="5" t="str">
        <f t="shared" si="53"/>
        <v/>
      </c>
    </row>
    <row r="535" spans="2:9" x14ac:dyDescent="0.25">
      <c r="B535" s="7" t="str">
        <f t="shared" si="49"/>
        <v/>
      </c>
      <c r="C535" s="5" t="str">
        <f t="shared" si="48"/>
        <v/>
      </c>
      <c r="D535" s="5" t="str">
        <f t="shared" si="50"/>
        <v/>
      </c>
      <c r="E535" s="5" t="str">
        <f t="shared" si="51"/>
        <v/>
      </c>
      <c r="F535" s="5" t="str">
        <f t="shared" si="52"/>
        <v/>
      </c>
      <c r="G535" s="5" t="str">
        <f>IF(A535&lt;&gt;"",IF($M$12,_xlfn.XLOOKUP(A535,Harcamalar!$D$2:$D$100,Harcamalar!$G$2:$G$100,0),0),"")</f>
        <v/>
      </c>
      <c r="H535" s="5" t="str">
        <f>IF(A535&lt;&gt;"",IF($M$12,_xlfn.XLOOKUP(A535,Harcamalar!$D$2:$D$120,Harcamalar!$H$2:$H$120,""),""),"")</f>
        <v/>
      </c>
      <c r="I535" s="5" t="str">
        <f t="shared" si="53"/>
        <v/>
      </c>
    </row>
    <row r="536" spans="2:9" x14ac:dyDescent="0.25">
      <c r="B536" s="7" t="str">
        <f t="shared" si="49"/>
        <v/>
      </c>
      <c r="C536" s="5" t="str">
        <f t="shared" si="48"/>
        <v/>
      </c>
      <c r="D536" s="5" t="str">
        <f t="shared" si="50"/>
        <v/>
      </c>
      <c r="E536" s="5" t="str">
        <f t="shared" si="51"/>
        <v/>
      </c>
      <c r="F536" s="5" t="str">
        <f t="shared" si="52"/>
        <v/>
      </c>
      <c r="G536" s="5" t="str">
        <f>IF(A536&lt;&gt;"",IF($M$12,_xlfn.XLOOKUP(A536,Harcamalar!$D$2:$D$100,Harcamalar!$G$2:$G$100,0),0),"")</f>
        <v/>
      </c>
      <c r="H536" s="5" t="str">
        <f>IF(A536&lt;&gt;"",IF($M$12,_xlfn.XLOOKUP(A536,Harcamalar!$D$2:$D$120,Harcamalar!$H$2:$H$120,""),""),"")</f>
        <v/>
      </c>
      <c r="I536" s="5" t="str">
        <f t="shared" si="53"/>
        <v/>
      </c>
    </row>
    <row r="537" spans="2:9" x14ac:dyDescent="0.25">
      <c r="B537" s="7" t="str">
        <f t="shared" si="49"/>
        <v/>
      </c>
      <c r="C537" s="5" t="str">
        <f t="shared" si="48"/>
        <v/>
      </c>
      <c r="D537" s="5" t="str">
        <f t="shared" si="50"/>
        <v/>
      </c>
      <c r="E537" s="5" t="str">
        <f t="shared" si="51"/>
        <v/>
      </c>
      <c r="F537" s="5" t="str">
        <f t="shared" si="52"/>
        <v/>
      </c>
      <c r="G537" s="5" t="str">
        <f>IF(A537&lt;&gt;"",IF($M$12,_xlfn.XLOOKUP(A537,Harcamalar!$D$2:$D$100,Harcamalar!$G$2:$G$100,0),0),"")</f>
        <v/>
      </c>
      <c r="H537" s="5" t="str">
        <f>IF(A537&lt;&gt;"",IF($M$12,_xlfn.XLOOKUP(A537,Harcamalar!$D$2:$D$120,Harcamalar!$H$2:$H$120,""),""),"")</f>
        <v/>
      </c>
      <c r="I537" s="5" t="str">
        <f t="shared" si="53"/>
        <v/>
      </c>
    </row>
    <row r="538" spans="2:9" x14ac:dyDescent="0.25">
      <c r="B538" s="7" t="str">
        <f t="shared" si="49"/>
        <v/>
      </c>
      <c r="C538" s="5" t="str">
        <f t="shared" si="48"/>
        <v/>
      </c>
      <c r="D538" s="5" t="str">
        <f t="shared" si="50"/>
        <v/>
      </c>
      <c r="E538" s="5" t="str">
        <f t="shared" si="51"/>
        <v/>
      </c>
      <c r="F538" s="5" t="str">
        <f t="shared" si="52"/>
        <v/>
      </c>
      <c r="G538" s="5" t="str">
        <f>IF(A538&lt;&gt;"",IF($M$12,_xlfn.XLOOKUP(A538,Harcamalar!$D$2:$D$100,Harcamalar!$G$2:$G$100,0),0),"")</f>
        <v/>
      </c>
      <c r="H538" s="5" t="str">
        <f>IF(A538&lt;&gt;"",IF($M$12,_xlfn.XLOOKUP(A538,Harcamalar!$D$2:$D$120,Harcamalar!$H$2:$H$120,""),""),"")</f>
        <v/>
      </c>
      <c r="I538" s="5" t="str">
        <f t="shared" si="53"/>
        <v/>
      </c>
    </row>
    <row r="539" spans="2:9" x14ac:dyDescent="0.25">
      <c r="B539" s="7" t="str">
        <f t="shared" si="49"/>
        <v/>
      </c>
      <c r="C539" s="5" t="str">
        <f t="shared" si="48"/>
        <v/>
      </c>
      <c r="D539" s="5" t="str">
        <f t="shared" si="50"/>
        <v/>
      </c>
      <c r="E539" s="5" t="str">
        <f t="shared" si="51"/>
        <v/>
      </c>
      <c r="F539" s="5" t="str">
        <f t="shared" si="52"/>
        <v/>
      </c>
      <c r="G539" s="5" t="str">
        <f>IF(A539&lt;&gt;"",IF($M$12,_xlfn.XLOOKUP(A539,Harcamalar!$D$2:$D$100,Harcamalar!$G$2:$G$100,0),0),"")</f>
        <v/>
      </c>
      <c r="H539" s="5" t="str">
        <f>IF(A539&lt;&gt;"",IF($M$12,_xlfn.XLOOKUP(A539,Harcamalar!$D$2:$D$120,Harcamalar!$H$2:$H$120,""),""),"")</f>
        <v/>
      </c>
      <c r="I539" s="5" t="str">
        <f t="shared" si="53"/>
        <v/>
      </c>
    </row>
    <row r="540" spans="2:9" x14ac:dyDescent="0.25">
      <c r="B540" s="7" t="str">
        <f t="shared" si="49"/>
        <v/>
      </c>
      <c r="C540" s="5" t="str">
        <f t="shared" si="48"/>
        <v/>
      </c>
      <c r="D540" s="5" t="str">
        <f t="shared" si="50"/>
        <v/>
      </c>
      <c r="E540" s="5" t="str">
        <f t="shared" si="51"/>
        <v/>
      </c>
      <c r="F540" s="5" t="str">
        <f t="shared" si="52"/>
        <v/>
      </c>
      <c r="G540" s="5" t="str">
        <f>IF(A540&lt;&gt;"",IF($M$12,_xlfn.XLOOKUP(A540,Harcamalar!$D$2:$D$100,Harcamalar!$G$2:$G$100,0),0),"")</f>
        <v/>
      </c>
      <c r="H540" s="5" t="str">
        <f>IF(A540&lt;&gt;"",IF($M$12,_xlfn.XLOOKUP(A540,Harcamalar!$D$2:$D$120,Harcamalar!$H$2:$H$120,""),""),"")</f>
        <v/>
      </c>
      <c r="I540" s="5" t="str">
        <f t="shared" si="53"/>
        <v/>
      </c>
    </row>
    <row r="541" spans="2:9" x14ac:dyDescent="0.25">
      <c r="B541" s="7" t="str">
        <f t="shared" si="49"/>
        <v/>
      </c>
      <c r="C541" s="5" t="str">
        <f t="shared" si="48"/>
        <v/>
      </c>
      <c r="D541" s="5" t="str">
        <f t="shared" si="50"/>
        <v/>
      </c>
      <c r="E541" s="5" t="str">
        <f t="shared" si="51"/>
        <v/>
      </c>
      <c r="F541" s="5" t="str">
        <f t="shared" si="52"/>
        <v/>
      </c>
      <c r="G541" s="5" t="str">
        <f>IF(A541&lt;&gt;"",IF($M$12,_xlfn.XLOOKUP(A541,Harcamalar!$D$2:$D$100,Harcamalar!$G$2:$G$100,0),0),"")</f>
        <v/>
      </c>
      <c r="H541" s="5" t="str">
        <f>IF(A541&lt;&gt;"",IF($M$12,_xlfn.XLOOKUP(A541,Harcamalar!$D$2:$D$120,Harcamalar!$H$2:$H$120,""),""),"")</f>
        <v/>
      </c>
      <c r="I541" s="5" t="str">
        <f t="shared" si="53"/>
        <v/>
      </c>
    </row>
    <row r="542" spans="2:9" x14ac:dyDescent="0.25">
      <c r="B542" s="7" t="str">
        <f t="shared" si="49"/>
        <v/>
      </c>
      <c r="C542" s="5" t="str">
        <f t="shared" si="48"/>
        <v/>
      </c>
      <c r="D542" s="5" t="str">
        <f t="shared" si="50"/>
        <v/>
      </c>
      <c r="E542" s="5" t="str">
        <f t="shared" si="51"/>
        <v/>
      </c>
      <c r="F542" s="5" t="str">
        <f t="shared" si="52"/>
        <v/>
      </c>
      <c r="G542" s="5" t="str">
        <f>IF(A542&lt;&gt;"",IF($M$12,_xlfn.XLOOKUP(A542,Harcamalar!$D$2:$D$100,Harcamalar!$G$2:$G$100,0),0),"")</f>
        <v/>
      </c>
      <c r="H542" s="5" t="str">
        <f>IF(A542&lt;&gt;"",IF($M$12,_xlfn.XLOOKUP(A542,Harcamalar!$D$2:$D$120,Harcamalar!$H$2:$H$120,""),""),"")</f>
        <v/>
      </c>
      <c r="I542" s="5" t="str">
        <f t="shared" si="53"/>
        <v/>
      </c>
    </row>
    <row r="543" spans="2:9" x14ac:dyDescent="0.25">
      <c r="B543" s="7" t="str">
        <f t="shared" si="49"/>
        <v/>
      </c>
      <c r="C543" s="5" t="str">
        <f t="shared" si="48"/>
        <v/>
      </c>
      <c r="D543" s="5" t="str">
        <f t="shared" si="50"/>
        <v/>
      </c>
      <c r="E543" s="5" t="str">
        <f t="shared" si="51"/>
        <v/>
      </c>
      <c r="F543" s="5" t="str">
        <f t="shared" si="52"/>
        <v/>
      </c>
      <c r="G543" s="5" t="str">
        <f>IF(A543&lt;&gt;"",IF($M$12,_xlfn.XLOOKUP(A543,Harcamalar!$D$2:$D$100,Harcamalar!$G$2:$G$100,0),0),"")</f>
        <v/>
      </c>
      <c r="H543" s="5" t="str">
        <f>IF(A543&lt;&gt;"",IF($M$12,_xlfn.XLOOKUP(A543,Harcamalar!$D$2:$D$120,Harcamalar!$H$2:$H$120,""),""),"")</f>
        <v/>
      </c>
      <c r="I543" s="5" t="str">
        <f t="shared" si="53"/>
        <v/>
      </c>
    </row>
    <row r="544" spans="2:9" x14ac:dyDescent="0.25">
      <c r="B544" s="7" t="str">
        <f t="shared" si="49"/>
        <v/>
      </c>
      <c r="C544" s="5" t="str">
        <f t="shared" si="48"/>
        <v/>
      </c>
      <c r="D544" s="5" t="str">
        <f t="shared" si="50"/>
        <v/>
      </c>
      <c r="E544" s="5" t="str">
        <f t="shared" si="51"/>
        <v/>
      </c>
      <c r="F544" s="5" t="str">
        <f t="shared" si="52"/>
        <v/>
      </c>
      <c r="G544" s="5" t="str">
        <f>IF(A544&lt;&gt;"",IF($M$12,_xlfn.XLOOKUP(A544,Harcamalar!$D$2:$D$100,Harcamalar!$G$2:$G$100,0),0),"")</f>
        <v/>
      </c>
      <c r="H544" s="5" t="str">
        <f>IF(A544&lt;&gt;"",IF($M$12,_xlfn.XLOOKUP(A544,Harcamalar!$D$2:$D$120,Harcamalar!$H$2:$H$120,""),""),"")</f>
        <v/>
      </c>
      <c r="I544" s="5" t="str">
        <f t="shared" si="53"/>
        <v/>
      </c>
    </row>
    <row r="545" spans="2:9" x14ac:dyDescent="0.25">
      <c r="B545" s="7" t="str">
        <f t="shared" si="49"/>
        <v/>
      </c>
      <c r="C545" s="5" t="str">
        <f t="shared" si="48"/>
        <v/>
      </c>
      <c r="D545" s="5" t="str">
        <f t="shared" si="50"/>
        <v/>
      </c>
      <c r="E545" s="5" t="str">
        <f t="shared" si="51"/>
        <v/>
      </c>
      <c r="F545" s="5" t="str">
        <f t="shared" si="52"/>
        <v/>
      </c>
      <c r="G545" s="5" t="str">
        <f>IF(A545&lt;&gt;"",IF($M$12,_xlfn.XLOOKUP(A545,Harcamalar!$D$2:$D$100,Harcamalar!$G$2:$G$100,0),0),"")</f>
        <v/>
      </c>
      <c r="H545" s="5" t="str">
        <f>IF(A545&lt;&gt;"",IF($M$12,_xlfn.XLOOKUP(A545,Harcamalar!$D$2:$D$120,Harcamalar!$H$2:$H$120,""),""),"")</f>
        <v/>
      </c>
      <c r="I545" s="5" t="str">
        <f t="shared" si="53"/>
        <v/>
      </c>
    </row>
    <row r="546" spans="2:9" x14ac:dyDescent="0.25">
      <c r="B546" s="7" t="str">
        <f t="shared" si="49"/>
        <v/>
      </c>
      <c r="C546" s="5" t="str">
        <f t="shared" si="48"/>
        <v/>
      </c>
      <c r="D546" s="5" t="str">
        <f t="shared" si="50"/>
        <v/>
      </c>
      <c r="E546" s="5" t="str">
        <f t="shared" si="51"/>
        <v/>
      </c>
      <c r="F546" s="5" t="str">
        <f t="shared" si="52"/>
        <v/>
      </c>
      <c r="G546" s="5" t="str">
        <f>IF(A546&lt;&gt;"",IF($M$12,_xlfn.XLOOKUP(A546,Harcamalar!$D$2:$D$100,Harcamalar!$G$2:$G$100,0),0),"")</f>
        <v/>
      </c>
      <c r="H546" s="5" t="str">
        <f>IF(A546&lt;&gt;"",IF($M$12,_xlfn.XLOOKUP(A546,Harcamalar!$D$2:$D$120,Harcamalar!$H$2:$H$120,""),""),"")</f>
        <v/>
      </c>
      <c r="I546" s="5" t="str">
        <f t="shared" si="53"/>
        <v/>
      </c>
    </row>
    <row r="547" spans="2:9" x14ac:dyDescent="0.25">
      <c r="B547" s="7" t="str">
        <f t="shared" si="49"/>
        <v/>
      </c>
      <c r="C547" s="5" t="str">
        <f t="shared" si="48"/>
        <v/>
      </c>
      <c r="D547" s="5" t="str">
        <f t="shared" si="50"/>
        <v/>
      </c>
      <c r="E547" s="5" t="str">
        <f t="shared" si="51"/>
        <v/>
      </c>
      <c r="F547" s="5" t="str">
        <f t="shared" si="52"/>
        <v/>
      </c>
      <c r="G547" s="5" t="str">
        <f>IF(A547&lt;&gt;"",IF($M$12,_xlfn.XLOOKUP(A547,Harcamalar!$D$2:$D$100,Harcamalar!$G$2:$G$100,0),0),"")</f>
        <v/>
      </c>
      <c r="H547" s="5" t="str">
        <f>IF(A547&lt;&gt;"",IF($M$12,_xlfn.XLOOKUP(A547,Harcamalar!$D$2:$D$120,Harcamalar!$H$2:$H$120,""),""),"")</f>
        <v/>
      </c>
      <c r="I547" s="5" t="str">
        <f t="shared" si="53"/>
        <v/>
      </c>
    </row>
    <row r="548" spans="2:9" x14ac:dyDescent="0.25">
      <c r="B548" s="7" t="str">
        <f t="shared" si="49"/>
        <v/>
      </c>
      <c r="C548" s="5" t="str">
        <f t="shared" si="48"/>
        <v/>
      </c>
      <c r="D548" s="5" t="str">
        <f t="shared" si="50"/>
        <v/>
      </c>
      <c r="E548" s="5" t="str">
        <f t="shared" si="51"/>
        <v/>
      </c>
      <c r="F548" s="5" t="str">
        <f t="shared" si="52"/>
        <v/>
      </c>
      <c r="G548" s="5" t="str">
        <f>IF(A548&lt;&gt;"",IF($M$12,_xlfn.XLOOKUP(A548,Harcamalar!$D$2:$D$100,Harcamalar!$G$2:$G$100,0),0),"")</f>
        <v/>
      </c>
      <c r="H548" s="5" t="str">
        <f>IF(A548&lt;&gt;"",IF($M$12,_xlfn.XLOOKUP(A548,Harcamalar!$D$2:$D$120,Harcamalar!$H$2:$H$120,""),""),"")</f>
        <v/>
      </c>
      <c r="I548" s="5" t="str">
        <f t="shared" si="53"/>
        <v/>
      </c>
    </row>
    <row r="549" spans="2:9" x14ac:dyDescent="0.25">
      <c r="B549" s="7" t="str">
        <f t="shared" si="49"/>
        <v/>
      </c>
      <c r="C549" s="5" t="str">
        <f t="shared" si="48"/>
        <v/>
      </c>
      <c r="D549" s="5" t="str">
        <f t="shared" si="50"/>
        <v/>
      </c>
      <c r="E549" s="5" t="str">
        <f t="shared" si="51"/>
        <v/>
      </c>
      <c r="F549" s="5" t="str">
        <f t="shared" si="52"/>
        <v/>
      </c>
      <c r="G549" s="5" t="str">
        <f>IF(A549&lt;&gt;"",IF($M$12,_xlfn.XLOOKUP(A549,Harcamalar!$D$2:$D$100,Harcamalar!$G$2:$G$100,0),0),"")</f>
        <v/>
      </c>
      <c r="H549" s="5" t="str">
        <f>IF(A549&lt;&gt;"",IF($M$12,_xlfn.XLOOKUP(A549,Harcamalar!$D$2:$D$120,Harcamalar!$H$2:$H$120,""),""),"")</f>
        <v/>
      </c>
      <c r="I549" s="5" t="str">
        <f t="shared" si="53"/>
        <v/>
      </c>
    </row>
    <row r="550" spans="2:9" x14ac:dyDescent="0.25">
      <c r="B550" s="7" t="str">
        <f t="shared" si="49"/>
        <v/>
      </c>
      <c r="C550" s="5" t="str">
        <f t="shared" si="48"/>
        <v/>
      </c>
      <c r="D550" s="5" t="str">
        <f t="shared" si="50"/>
        <v/>
      </c>
      <c r="E550" s="5" t="str">
        <f t="shared" si="51"/>
        <v/>
      </c>
      <c r="F550" s="5" t="str">
        <f t="shared" si="52"/>
        <v/>
      </c>
      <c r="G550" s="5" t="str">
        <f>IF(A550&lt;&gt;"",IF($M$12,_xlfn.XLOOKUP(A550,Harcamalar!$D$2:$D$100,Harcamalar!$G$2:$G$100,0),0),"")</f>
        <v/>
      </c>
      <c r="H550" s="5" t="str">
        <f>IF(A550&lt;&gt;"",IF($M$12,_xlfn.XLOOKUP(A550,Harcamalar!$D$2:$D$120,Harcamalar!$H$2:$H$120,""),""),"")</f>
        <v/>
      </c>
      <c r="I550" s="5" t="str">
        <f t="shared" si="53"/>
        <v/>
      </c>
    </row>
    <row r="551" spans="2:9" x14ac:dyDescent="0.25">
      <c r="B551" s="7" t="str">
        <f t="shared" si="49"/>
        <v/>
      </c>
      <c r="C551" s="5" t="str">
        <f t="shared" ref="C551:C614" si="54">IF($A551&lt;&gt;"",I550,"")</f>
        <v/>
      </c>
      <c r="D551" s="5" t="str">
        <f t="shared" si="50"/>
        <v/>
      </c>
      <c r="E551" s="5" t="str">
        <f t="shared" si="51"/>
        <v/>
      </c>
      <c r="F551" s="5" t="str">
        <f t="shared" si="52"/>
        <v/>
      </c>
      <c r="G551" s="5" t="str">
        <f>IF(A551&lt;&gt;"",IF($M$12,_xlfn.XLOOKUP(A551,Harcamalar!$D$2:$D$100,Harcamalar!$G$2:$G$100,0),0),"")</f>
        <v/>
      </c>
      <c r="H551" s="5" t="str">
        <f>IF(A551&lt;&gt;"",IF($M$12,_xlfn.XLOOKUP(A551,Harcamalar!$D$2:$D$120,Harcamalar!$H$2:$H$120,""),""),"")</f>
        <v/>
      </c>
      <c r="I551" s="5" t="str">
        <f t="shared" si="53"/>
        <v/>
      </c>
    </row>
    <row r="552" spans="2:9" x14ac:dyDescent="0.25">
      <c r="B552" s="7" t="str">
        <f t="shared" si="49"/>
        <v/>
      </c>
      <c r="C552" s="5" t="str">
        <f t="shared" si="54"/>
        <v/>
      </c>
      <c r="D552" s="5" t="str">
        <f t="shared" si="50"/>
        <v/>
      </c>
      <c r="E552" s="5" t="str">
        <f t="shared" si="51"/>
        <v/>
      </c>
      <c r="F552" s="5" t="str">
        <f t="shared" si="52"/>
        <v/>
      </c>
      <c r="G552" s="5" t="str">
        <f>IF(A552&lt;&gt;"",IF($M$12,_xlfn.XLOOKUP(A552,Harcamalar!$D$2:$D$100,Harcamalar!$G$2:$G$100,0),0),"")</f>
        <v/>
      </c>
      <c r="H552" s="5" t="str">
        <f>IF(A552&lt;&gt;"",IF($M$12,_xlfn.XLOOKUP(A552,Harcamalar!$D$2:$D$120,Harcamalar!$H$2:$H$120,""),""),"")</f>
        <v/>
      </c>
      <c r="I552" s="5" t="str">
        <f t="shared" si="53"/>
        <v/>
      </c>
    </row>
    <row r="553" spans="2:9" x14ac:dyDescent="0.25">
      <c r="B553" s="7" t="str">
        <f t="shared" si="49"/>
        <v/>
      </c>
      <c r="C553" s="5" t="str">
        <f t="shared" si="54"/>
        <v/>
      </c>
      <c r="D553" s="5" t="str">
        <f t="shared" si="50"/>
        <v/>
      </c>
      <c r="E553" s="5" t="str">
        <f t="shared" si="51"/>
        <v/>
      </c>
      <c r="F553" s="5" t="str">
        <f t="shared" si="52"/>
        <v/>
      </c>
      <c r="G553" s="5" t="str">
        <f>IF(A553&lt;&gt;"",IF($M$12,_xlfn.XLOOKUP(A553,Harcamalar!$D$2:$D$100,Harcamalar!$G$2:$G$100,0),0),"")</f>
        <v/>
      </c>
      <c r="H553" s="5" t="str">
        <f>IF(A553&lt;&gt;"",IF($M$12,_xlfn.XLOOKUP(A553,Harcamalar!$D$2:$D$120,Harcamalar!$H$2:$H$120,""),""),"")</f>
        <v/>
      </c>
      <c r="I553" s="5" t="str">
        <f t="shared" si="53"/>
        <v/>
      </c>
    </row>
    <row r="554" spans="2:9" x14ac:dyDescent="0.25">
      <c r="B554" s="7" t="str">
        <f t="shared" si="49"/>
        <v/>
      </c>
      <c r="C554" s="5" t="str">
        <f t="shared" si="54"/>
        <v/>
      </c>
      <c r="D554" s="5" t="str">
        <f t="shared" si="50"/>
        <v/>
      </c>
      <c r="E554" s="5" t="str">
        <f t="shared" si="51"/>
        <v/>
      </c>
      <c r="F554" s="5" t="str">
        <f t="shared" si="52"/>
        <v/>
      </c>
      <c r="G554" s="5" t="str">
        <f>IF(A554&lt;&gt;"",IF($M$12,_xlfn.XLOOKUP(A554,Harcamalar!$D$2:$D$100,Harcamalar!$G$2:$G$100,0),0),"")</f>
        <v/>
      </c>
      <c r="H554" s="5" t="str">
        <f>IF(A554&lt;&gt;"",IF($M$12,_xlfn.XLOOKUP(A554,Harcamalar!$D$2:$D$120,Harcamalar!$H$2:$H$120,""),""),"")</f>
        <v/>
      </c>
      <c r="I554" s="5" t="str">
        <f t="shared" si="53"/>
        <v/>
      </c>
    </row>
    <row r="555" spans="2:9" x14ac:dyDescent="0.25">
      <c r="B555" s="7" t="str">
        <f t="shared" si="49"/>
        <v/>
      </c>
      <c r="C555" s="5" t="str">
        <f t="shared" si="54"/>
        <v/>
      </c>
      <c r="D555" s="5" t="str">
        <f t="shared" si="50"/>
        <v/>
      </c>
      <c r="E555" s="5" t="str">
        <f t="shared" si="51"/>
        <v/>
      </c>
      <c r="F555" s="5" t="str">
        <f t="shared" si="52"/>
        <v/>
      </c>
      <c r="G555" s="5" t="str">
        <f>IF(A555&lt;&gt;"",IF($M$12,_xlfn.XLOOKUP(A555,Harcamalar!$D$2:$D$100,Harcamalar!$G$2:$G$100,0),0),"")</f>
        <v/>
      </c>
      <c r="H555" s="5" t="str">
        <f>IF(A555&lt;&gt;"",IF($M$12,_xlfn.XLOOKUP(A555,Harcamalar!$D$2:$D$120,Harcamalar!$H$2:$H$120,""),""),"")</f>
        <v/>
      </c>
      <c r="I555" s="5" t="str">
        <f t="shared" si="53"/>
        <v/>
      </c>
    </row>
    <row r="556" spans="2:9" x14ac:dyDescent="0.25">
      <c r="B556" s="7" t="str">
        <f t="shared" si="49"/>
        <v/>
      </c>
      <c r="C556" s="5" t="str">
        <f t="shared" si="54"/>
        <v/>
      </c>
      <c r="D556" s="5" t="str">
        <f t="shared" si="50"/>
        <v/>
      </c>
      <c r="E556" s="5" t="str">
        <f t="shared" si="51"/>
        <v/>
      </c>
      <c r="F556" s="5" t="str">
        <f t="shared" si="52"/>
        <v/>
      </c>
      <c r="G556" s="5" t="str">
        <f>IF(A556&lt;&gt;"",IF($M$12,_xlfn.XLOOKUP(A556,Harcamalar!$D$2:$D$100,Harcamalar!$G$2:$G$100,0),0),"")</f>
        <v/>
      </c>
      <c r="H556" s="5" t="str">
        <f>IF(A556&lt;&gt;"",IF($M$12,_xlfn.XLOOKUP(A556,Harcamalar!$D$2:$D$120,Harcamalar!$H$2:$H$120,""),""),"")</f>
        <v/>
      </c>
      <c r="I556" s="5" t="str">
        <f t="shared" si="53"/>
        <v/>
      </c>
    </row>
    <row r="557" spans="2:9" x14ac:dyDescent="0.25">
      <c r="B557" s="7" t="str">
        <f t="shared" si="49"/>
        <v/>
      </c>
      <c r="C557" s="5" t="str">
        <f t="shared" si="54"/>
        <v/>
      </c>
      <c r="D557" s="5" t="str">
        <f t="shared" si="50"/>
        <v/>
      </c>
      <c r="E557" s="5" t="str">
        <f t="shared" si="51"/>
        <v/>
      </c>
      <c r="F557" s="5" t="str">
        <f t="shared" si="52"/>
        <v/>
      </c>
      <c r="G557" s="5" t="str">
        <f>IF(A557&lt;&gt;"",IF($M$12,_xlfn.XLOOKUP(A557,Harcamalar!$D$2:$D$100,Harcamalar!$G$2:$G$100,0),0),"")</f>
        <v/>
      </c>
      <c r="H557" s="5" t="str">
        <f>IF(A557&lt;&gt;"",IF($M$12,_xlfn.XLOOKUP(A557,Harcamalar!$D$2:$D$120,Harcamalar!$H$2:$H$120,""),""),"")</f>
        <v/>
      </c>
      <c r="I557" s="5" t="str">
        <f t="shared" si="53"/>
        <v/>
      </c>
    </row>
    <row r="558" spans="2:9" x14ac:dyDescent="0.25">
      <c r="B558" s="7" t="str">
        <f t="shared" si="49"/>
        <v/>
      </c>
      <c r="C558" s="5" t="str">
        <f t="shared" si="54"/>
        <v/>
      </c>
      <c r="D558" s="5" t="str">
        <f t="shared" si="50"/>
        <v/>
      </c>
      <c r="E558" s="5" t="str">
        <f t="shared" si="51"/>
        <v/>
      </c>
      <c r="F558" s="5" t="str">
        <f t="shared" si="52"/>
        <v/>
      </c>
      <c r="G558" s="5" t="str">
        <f>IF(A558&lt;&gt;"",IF($M$12,_xlfn.XLOOKUP(A558,Harcamalar!$D$2:$D$100,Harcamalar!$G$2:$G$100,0),0),"")</f>
        <v/>
      </c>
      <c r="H558" s="5" t="str">
        <f>IF(A558&lt;&gt;"",IF($M$12,_xlfn.XLOOKUP(A558,Harcamalar!$D$2:$D$120,Harcamalar!$H$2:$H$120,""),""),"")</f>
        <v/>
      </c>
      <c r="I558" s="5" t="str">
        <f t="shared" si="53"/>
        <v/>
      </c>
    </row>
    <row r="559" spans="2:9" x14ac:dyDescent="0.25">
      <c r="B559" s="7" t="str">
        <f t="shared" si="49"/>
        <v/>
      </c>
      <c r="C559" s="5" t="str">
        <f t="shared" si="54"/>
        <v/>
      </c>
      <c r="D559" s="5" t="str">
        <f t="shared" si="50"/>
        <v/>
      </c>
      <c r="E559" s="5" t="str">
        <f t="shared" si="51"/>
        <v/>
      </c>
      <c r="F559" s="5" t="str">
        <f t="shared" si="52"/>
        <v/>
      </c>
      <c r="G559" s="5" t="str">
        <f>IF(A559&lt;&gt;"",IF($M$12,_xlfn.XLOOKUP(A559,Harcamalar!$D$2:$D$100,Harcamalar!$G$2:$G$100,0),0),"")</f>
        <v/>
      </c>
      <c r="H559" s="5" t="str">
        <f>IF(A559&lt;&gt;"",IF($M$12,_xlfn.XLOOKUP(A559,Harcamalar!$D$2:$D$120,Harcamalar!$H$2:$H$120,""),""),"")</f>
        <v/>
      </c>
      <c r="I559" s="5" t="str">
        <f t="shared" si="53"/>
        <v/>
      </c>
    </row>
    <row r="560" spans="2:9" x14ac:dyDescent="0.25">
      <c r="B560" s="7" t="str">
        <f t="shared" si="49"/>
        <v/>
      </c>
      <c r="C560" s="5" t="str">
        <f t="shared" si="54"/>
        <v/>
      </c>
      <c r="D560" s="5" t="str">
        <f t="shared" si="50"/>
        <v/>
      </c>
      <c r="E560" s="5" t="str">
        <f t="shared" si="51"/>
        <v/>
      </c>
      <c r="F560" s="5" t="str">
        <f t="shared" si="52"/>
        <v/>
      </c>
      <c r="G560" s="5" t="str">
        <f>IF(A560&lt;&gt;"",IF($M$12,_xlfn.XLOOKUP(A560,Harcamalar!$D$2:$D$100,Harcamalar!$G$2:$G$100,0),0),"")</f>
        <v/>
      </c>
      <c r="H560" s="5" t="str">
        <f>IF(A560&lt;&gt;"",IF($M$12,_xlfn.XLOOKUP(A560,Harcamalar!$D$2:$D$120,Harcamalar!$H$2:$H$120,""),""),"")</f>
        <v/>
      </c>
      <c r="I560" s="5" t="str">
        <f t="shared" si="53"/>
        <v/>
      </c>
    </row>
    <row r="561" spans="2:9" x14ac:dyDescent="0.25">
      <c r="B561" s="7" t="str">
        <f t="shared" si="49"/>
        <v/>
      </c>
      <c r="C561" s="5" t="str">
        <f t="shared" si="54"/>
        <v/>
      </c>
      <c r="D561" s="5" t="str">
        <f t="shared" si="50"/>
        <v/>
      </c>
      <c r="E561" s="5" t="str">
        <f t="shared" si="51"/>
        <v/>
      </c>
      <c r="F561" s="5" t="str">
        <f t="shared" si="52"/>
        <v/>
      </c>
      <c r="G561" s="5" t="str">
        <f>IF(A561&lt;&gt;"",IF($M$12,_xlfn.XLOOKUP(A561,Harcamalar!$D$2:$D$100,Harcamalar!$G$2:$G$100,0),0),"")</f>
        <v/>
      </c>
      <c r="H561" s="5" t="str">
        <f>IF(A561&lt;&gt;"",IF($M$12,_xlfn.XLOOKUP(A561,Harcamalar!$D$2:$D$120,Harcamalar!$H$2:$H$120,""),""),"")</f>
        <v/>
      </c>
      <c r="I561" s="5" t="str">
        <f t="shared" si="53"/>
        <v/>
      </c>
    </row>
    <row r="562" spans="2:9" x14ac:dyDescent="0.25">
      <c r="B562" s="7" t="str">
        <f t="shared" si="49"/>
        <v/>
      </c>
      <c r="C562" s="5" t="str">
        <f t="shared" si="54"/>
        <v/>
      </c>
      <c r="D562" s="5" t="str">
        <f t="shared" si="50"/>
        <v/>
      </c>
      <c r="E562" s="5" t="str">
        <f t="shared" si="51"/>
        <v/>
      </c>
      <c r="F562" s="5" t="str">
        <f t="shared" si="52"/>
        <v/>
      </c>
      <c r="G562" s="5" t="str">
        <f>IF(A562&lt;&gt;"",IF($M$12,_xlfn.XLOOKUP(A562,Harcamalar!$D$2:$D$100,Harcamalar!$G$2:$G$100,0),0),"")</f>
        <v/>
      </c>
      <c r="H562" s="5" t="str">
        <f>IF(A562&lt;&gt;"",IF($M$12,_xlfn.XLOOKUP(A562,Harcamalar!$D$2:$D$120,Harcamalar!$H$2:$H$120,""),""),"")</f>
        <v/>
      </c>
      <c r="I562" s="5" t="str">
        <f t="shared" si="53"/>
        <v/>
      </c>
    </row>
    <row r="563" spans="2:9" x14ac:dyDescent="0.25">
      <c r="B563" s="7" t="str">
        <f t="shared" si="49"/>
        <v/>
      </c>
      <c r="C563" s="5" t="str">
        <f t="shared" si="54"/>
        <v/>
      </c>
      <c r="D563" s="5" t="str">
        <f t="shared" si="50"/>
        <v/>
      </c>
      <c r="E563" s="5" t="str">
        <f t="shared" si="51"/>
        <v/>
      </c>
      <c r="F563" s="5" t="str">
        <f t="shared" si="52"/>
        <v/>
      </c>
      <c r="G563" s="5" t="str">
        <f>IF(A563&lt;&gt;"",IF($M$12,_xlfn.XLOOKUP(A563,Harcamalar!$D$2:$D$100,Harcamalar!$G$2:$G$100,0),0),"")</f>
        <v/>
      </c>
      <c r="H563" s="5" t="str">
        <f>IF(A563&lt;&gt;"",IF($M$12,_xlfn.XLOOKUP(A563,Harcamalar!$D$2:$D$120,Harcamalar!$H$2:$H$120,""),""),"")</f>
        <v/>
      </c>
      <c r="I563" s="5" t="str">
        <f t="shared" si="53"/>
        <v/>
      </c>
    </row>
    <row r="564" spans="2:9" x14ac:dyDescent="0.25">
      <c r="B564" s="7" t="str">
        <f t="shared" si="49"/>
        <v/>
      </c>
      <c r="C564" s="5" t="str">
        <f t="shared" si="54"/>
        <v/>
      </c>
      <c r="D564" s="5" t="str">
        <f t="shared" si="50"/>
        <v/>
      </c>
      <c r="E564" s="5" t="str">
        <f t="shared" si="51"/>
        <v/>
      </c>
      <c r="F564" s="5" t="str">
        <f t="shared" si="52"/>
        <v/>
      </c>
      <c r="G564" s="5" t="str">
        <f>IF(A564&lt;&gt;"",IF($M$12,_xlfn.XLOOKUP(A564,Harcamalar!$D$2:$D$100,Harcamalar!$G$2:$G$100,0),0),"")</f>
        <v/>
      </c>
      <c r="H564" s="5" t="str">
        <f>IF(A564&lt;&gt;"",IF($M$12,_xlfn.XLOOKUP(A564,Harcamalar!$D$2:$D$120,Harcamalar!$H$2:$H$120,""),""),"")</f>
        <v/>
      </c>
      <c r="I564" s="5" t="str">
        <f t="shared" si="53"/>
        <v/>
      </c>
    </row>
    <row r="565" spans="2:9" x14ac:dyDescent="0.25">
      <c r="B565" s="7" t="str">
        <f t="shared" si="49"/>
        <v/>
      </c>
      <c r="C565" s="5" t="str">
        <f t="shared" si="54"/>
        <v/>
      </c>
      <c r="D565" s="5" t="str">
        <f t="shared" si="50"/>
        <v/>
      </c>
      <c r="E565" s="5" t="str">
        <f t="shared" si="51"/>
        <v/>
      </c>
      <c r="F565" s="5" t="str">
        <f t="shared" si="52"/>
        <v/>
      </c>
      <c r="G565" s="5" t="str">
        <f>IF(A565&lt;&gt;"",IF($M$12,_xlfn.XLOOKUP(A565,Harcamalar!$D$2:$D$100,Harcamalar!$G$2:$G$100,0),0),"")</f>
        <v/>
      </c>
      <c r="H565" s="5" t="str">
        <f>IF(A565&lt;&gt;"",IF($M$12,_xlfn.XLOOKUP(A565,Harcamalar!$D$2:$D$120,Harcamalar!$H$2:$H$120,""),""),"")</f>
        <v/>
      </c>
      <c r="I565" s="5" t="str">
        <f t="shared" si="53"/>
        <v/>
      </c>
    </row>
    <row r="566" spans="2:9" x14ac:dyDescent="0.25">
      <c r="B566" s="7" t="str">
        <f t="shared" si="49"/>
        <v/>
      </c>
      <c r="C566" s="5" t="str">
        <f t="shared" si="54"/>
        <v/>
      </c>
      <c r="D566" s="5" t="str">
        <f t="shared" si="50"/>
        <v/>
      </c>
      <c r="E566" s="5" t="str">
        <f t="shared" si="51"/>
        <v/>
      </c>
      <c r="F566" s="5" t="str">
        <f t="shared" si="52"/>
        <v/>
      </c>
      <c r="G566" s="5" t="str">
        <f>IF(A566&lt;&gt;"",IF($M$12,_xlfn.XLOOKUP(A566,Harcamalar!$D$2:$D$100,Harcamalar!$G$2:$G$100,0),0),"")</f>
        <v/>
      </c>
      <c r="H566" s="5" t="str">
        <f>IF(A566&lt;&gt;"",IF($M$12,_xlfn.XLOOKUP(A566,Harcamalar!$D$2:$D$120,Harcamalar!$H$2:$H$120,""),""),"")</f>
        <v/>
      </c>
      <c r="I566" s="5" t="str">
        <f t="shared" si="53"/>
        <v/>
      </c>
    </row>
    <row r="567" spans="2:9" x14ac:dyDescent="0.25">
      <c r="B567" s="7" t="str">
        <f t="shared" si="49"/>
        <v/>
      </c>
      <c r="C567" s="5" t="str">
        <f t="shared" si="54"/>
        <v/>
      </c>
      <c r="D567" s="5" t="str">
        <f t="shared" si="50"/>
        <v/>
      </c>
      <c r="E567" s="5" t="str">
        <f t="shared" si="51"/>
        <v/>
      </c>
      <c r="F567" s="5" t="str">
        <f t="shared" si="52"/>
        <v/>
      </c>
      <c r="G567" s="5" t="str">
        <f>IF(A567&lt;&gt;"",IF($M$12,_xlfn.XLOOKUP(A567,Harcamalar!$D$2:$D$100,Harcamalar!$G$2:$G$100,0),0),"")</f>
        <v/>
      </c>
      <c r="H567" s="5" t="str">
        <f>IF(A567&lt;&gt;"",IF($M$12,_xlfn.XLOOKUP(A567,Harcamalar!$D$2:$D$120,Harcamalar!$H$2:$H$120,""),""),"")</f>
        <v/>
      </c>
      <c r="I567" s="5" t="str">
        <f t="shared" si="53"/>
        <v/>
      </c>
    </row>
    <row r="568" spans="2:9" x14ac:dyDescent="0.25">
      <c r="B568" s="7" t="str">
        <f t="shared" si="49"/>
        <v/>
      </c>
      <c r="C568" s="5" t="str">
        <f t="shared" si="54"/>
        <v/>
      </c>
      <c r="D568" s="5" t="str">
        <f t="shared" si="50"/>
        <v/>
      </c>
      <c r="E568" s="5" t="str">
        <f t="shared" si="51"/>
        <v/>
      </c>
      <c r="F568" s="5" t="str">
        <f t="shared" si="52"/>
        <v/>
      </c>
      <c r="G568" s="5" t="str">
        <f>IF(A568&lt;&gt;"",IF($M$12,_xlfn.XLOOKUP(A568,Harcamalar!$D$2:$D$100,Harcamalar!$G$2:$G$100,0),0),"")</f>
        <v/>
      </c>
      <c r="H568" s="5" t="str">
        <f>IF(A568&lt;&gt;"",IF($M$12,_xlfn.XLOOKUP(A568,Harcamalar!$D$2:$D$120,Harcamalar!$H$2:$H$120,""),""),"")</f>
        <v/>
      </c>
      <c r="I568" s="5" t="str">
        <f t="shared" si="53"/>
        <v/>
      </c>
    </row>
    <row r="569" spans="2:9" x14ac:dyDescent="0.25">
      <c r="B569" s="7" t="str">
        <f t="shared" si="49"/>
        <v/>
      </c>
      <c r="C569" s="5" t="str">
        <f t="shared" si="54"/>
        <v/>
      </c>
      <c r="D569" s="5" t="str">
        <f t="shared" si="50"/>
        <v/>
      </c>
      <c r="E569" s="5" t="str">
        <f t="shared" si="51"/>
        <v/>
      </c>
      <c r="F569" s="5" t="str">
        <f t="shared" si="52"/>
        <v/>
      </c>
      <c r="G569" s="5" t="str">
        <f>IF(A569&lt;&gt;"",IF($M$12,_xlfn.XLOOKUP(A569,Harcamalar!$D$2:$D$100,Harcamalar!$G$2:$G$100,0),0),"")</f>
        <v/>
      </c>
      <c r="H569" s="5" t="str">
        <f>IF(A569&lt;&gt;"",IF($M$12,_xlfn.XLOOKUP(A569,Harcamalar!$D$2:$D$120,Harcamalar!$H$2:$H$120,""),""),"")</f>
        <v/>
      </c>
      <c r="I569" s="5" t="str">
        <f t="shared" si="53"/>
        <v/>
      </c>
    </row>
    <row r="570" spans="2:9" x14ac:dyDescent="0.25">
      <c r="B570" s="7" t="str">
        <f t="shared" si="49"/>
        <v/>
      </c>
      <c r="C570" s="5" t="str">
        <f t="shared" si="54"/>
        <v/>
      </c>
      <c r="D570" s="5" t="str">
        <f t="shared" si="50"/>
        <v/>
      </c>
      <c r="E570" s="5" t="str">
        <f t="shared" si="51"/>
        <v/>
      </c>
      <c r="F570" s="5" t="str">
        <f t="shared" si="52"/>
        <v/>
      </c>
      <c r="G570" s="5" t="str">
        <f>IF(A570&lt;&gt;"",IF($M$12,_xlfn.XLOOKUP(A570,Harcamalar!$D$2:$D$100,Harcamalar!$G$2:$G$100,0),0),"")</f>
        <v/>
      </c>
      <c r="H570" s="5" t="str">
        <f>IF(A570&lt;&gt;"",IF($M$12,_xlfn.XLOOKUP(A570,Harcamalar!$D$2:$D$120,Harcamalar!$H$2:$H$120,""),""),"")</f>
        <v/>
      </c>
      <c r="I570" s="5" t="str">
        <f t="shared" si="53"/>
        <v/>
      </c>
    </row>
    <row r="571" spans="2:9" x14ac:dyDescent="0.25">
      <c r="B571" s="7" t="str">
        <f t="shared" si="49"/>
        <v/>
      </c>
      <c r="C571" s="5" t="str">
        <f t="shared" si="54"/>
        <v/>
      </c>
      <c r="D571" s="5" t="str">
        <f t="shared" si="50"/>
        <v/>
      </c>
      <c r="E571" s="5" t="str">
        <f t="shared" si="51"/>
        <v/>
      </c>
      <c r="F571" s="5" t="str">
        <f t="shared" si="52"/>
        <v/>
      </c>
      <c r="G571" s="5" t="str">
        <f>IF(A571&lt;&gt;"",IF($M$12,_xlfn.XLOOKUP(A571,Harcamalar!$D$2:$D$100,Harcamalar!$G$2:$G$100,0),0),"")</f>
        <v/>
      </c>
      <c r="H571" s="5" t="str">
        <f>IF(A571&lt;&gt;"",IF($M$12,_xlfn.XLOOKUP(A571,Harcamalar!$D$2:$D$120,Harcamalar!$H$2:$H$120,""),""),"")</f>
        <v/>
      </c>
      <c r="I571" s="5" t="str">
        <f t="shared" si="53"/>
        <v/>
      </c>
    </row>
    <row r="572" spans="2:9" x14ac:dyDescent="0.25">
      <c r="B572" s="7" t="str">
        <f t="shared" si="49"/>
        <v/>
      </c>
      <c r="C572" s="5" t="str">
        <f t="shared" si="54"/>
        <v/>
      </c>
      <c r="D572" s="5" t="str">
        <f t="shared" si="50"/>
        <v/>
      </c>
      <c r="E572" s="5" t="str">
        <f t="shared" si="51"/>
        <v/>
      </c>
      <c r="F572" s="5" t="str">
        <f t="shared" si="52"/>
        <v/>
      </c>
      <c r="G572" s="5" t="str">
        <f>IF(A572&lt;&gt;"",IF($M$12,_xlfn.XLOOKUP(A572,Harcamalar!$D$2:$D$100,Harcamalar!$G$2:$G$100,0),0),"")</f>
        <v/>
      </c>
      <c r="H572" s="5" t="str">
        <f>IF(A572&lt;&gt;"",IF($M$12,_xlfn.XLOOKUP(A572,Harcamalar!$D$2:$D$120,Harcamalar!$H$2:$H$120,""),""),"")</f>
        <v/>
      </c>
      <c r="I572" s="5" t="str">
        <f t="shared" si="53"/>
        <v/>
      </c>
    </row>
    <row r="573" spans="2:9" x14ac:dyDescent="0.25">
      <c r="B573" s="7" t="str">
        <f t="shared" si="49"/>
        <v/>
      </c>
      <c r="C573" s="5" t="str">
        <f t="shared" si="54"/>
        <v/>
      </c>
      <c r="D573" s="5" t="str">
        <f t="shared" si="50"/>
        <v/>
      </c>
      <c r="E573" s="5" t="str">
        <f t="shared" si="51"/>
        <v/>
      </c>
      <c r="F573" s="5" t="str">
        <f t="shared" si="52"/>
        <v/>
      </c>
      <c r="G573" s="5" t="str">
        <f>IF(A573&lt;&gt;"",IF($M$12,_xlfn.XLOOKUP(A573,Harcamalar!$D$2:$D$100,Harcamalar!$G$2:$G$100,0),0),"")</f>
        <v/>
      </c>
      <c r="H573" s="5" t="str">
        <f>IF(A573&lt;&gt;"",IF($M$12,_xlfn.XLOOKUP(A573,Harcamalar!$D$2:$D$120,Harcamalar!$H$2:$H$120,""),""),"")</f>
        <v/>
      </c>
      <c r="I573" s="5" t="str">
        <f t="shared" si="53"/>
        <v/>
      </c>
    </row>
    <row r="574" spans="2:9" x14ac:dyDescent="0.25">
      <c r="B574" s="7" t="str">
        <f t="shared" si="49"/>
        <v/>
      </c>
      <c r="C574" s="5" t="str">
        <f t="shared" si="54"/>
        <v/>
      </c>
      <c r="D574" s="5" t="str">
        <f t="shared" si="50"/>
        <v/>
      </c>
      <c r="E574" s="5" t="str">
        <f t="shared" si="51"/>
        <v/>
      </c>
      <c r="F574" s="5" t="str">
        <f t="shared" si="52"/>
        <v/>
      </c>
      <c r="G574" s="5" t="str">
        <f>IF(A574&lt;&gt;"",IF($M$12,_xlfn.XLOOKUP(A574,Harcamalar!$D$2:$D$100,Harcamalar!$G$2:$G$100,0),0),"")</f>
        <v/>
      </c>
      <c r="H574" s="5" t="str">
        <f>IF(A574&lt;&gt;"",IF($M$12,_xlfn.XLOOKUP(A574,Harcamalar!$D$2:$D$120,Harcamalar!$H$2:$H$120,""),""),"")</f>
        <v/>
      </c>
      <c r="I574" s="5" t="str">
        <f t="shared" si="53"/>
        <v/>
      </c>
    </row>
    <row r="575" spans="2:9" x14ac:dyDescent="0.25">
      <c r="B575" s="7" t="str">
        <f t="shared" si="49"/>
        <v/>
      </c>
      <c r="C575" s="5" t="str">
        <f t="shared" si="54"/>
        <v/>
      </c>
      <c r="D575" s="5" t="str">
        <f t="shared" si="50"/>
        <v/>
      </c>
      <c r="E575" s="5" t="str">
        <f t="shared" si="51"/>
        <v/>
      </c>
      <c r="F575" s="5" t="str">
        <f t="shared" si="52"/>
        <v/>
      </c>
      <c r="G575" s="5" t="str">
        <f>IF(A575&lt;&gt;"",IF($M$12,_xlfn.XLOOKUP(A575,Harcamalar!$D$2:$D$100,Harcamalar!$G$2:$G$100,0),0),"")</f>
        <v/>
      </c>
      <c r="H575" s="5" t="str">
        <f>IF(A575&lt;&gt;"",IF($M$12,_xlfn.XLOOKUP(A575,Harcamalar!$D$2:$D$120,Harcamalar!$H$2:$H$120,""),""),"")</f>
        <v/>
      </c>
      <c r="I575" s="5" t="str">
        <f t="shared" si="53"/>
        <v/>
      </c>
    </row>
    <row r="576" spans="2:9" x14ac:dyDescent="0.25">
      <c r="B576" s="7" t="str">
        <f t="shared" si="49"/>
        <v/>
      </c>
      <c r="C576" s="5" t="str">
        <f t="shared" si="54"/>
        <v/>
      </c>
      <c r="D576" s="5" t="str">
        <f t="shared" si="50"/>
        <v/>
      </c>
      <c r="E576" s="5" t="str">
        <f t="shared" si="51"/>
        <v/>
      </c>
      <c r="F576" s="5" t="str">
        <f t="shared" si="52"/>
        <v/>
      </c>
      <c r="G576" s="5" t="str">
        <f>IF(A576&lt;&gt;"",IF($M$12,_xlfn.XLOOKUP(A576,Harcamalar!$D$2:$D$100,Harcamalar!$G$2:$G$100,0),0),"")</f>
        <v/>
      </c>
      <c r="H576" s="5" t="str">
        <f>IF(A576&lt;&gt;"",IF($M$12,_xlfn.XLOOKUP(A576,Harcamalar!$D$2:$D$120,Harcamalar!$H$2:$H$120,""),""),"")</f>
        <v/>
      </c>
      <c r="I576" s="5" t="str">
        <f t="shared" si="53"/>
        <v/>
      </c>
    </row>
    <row r="577" spans="2:9" x14ac:dyDescent="0.25">
      <c r="B577" s="7" t="str">
        <f t="shared" si="49"/>
        <v/>
      </c>
      <c r="C577" s="5" t="str">
        <f t="shared" si="54"/>
        <v/>
      </c>
      <c r="D577" s="5" t="str">
        <f t="shared" si="50"/>
        <v/>
      </c>
      <c r="E577" s="5" t="str">
        <f t="shared" si="51"/>
        <v/>
      </c>
      <c r="F577" s="5" t="str">
        <f t="shared" si="52"/>
        <v/>
      </c>
      <c r="G577" s="5" t="str">
        <f>IF(A577&lt;&gt;"",IF($M$12,_xlfn.XLOOKUP(A577,Harcamalar!$D$2:$D$100,Harcamalar!$G$2:$G$100,0),0),"")</f>
        <v/>
      </c>
      <c r="H577" s="5" t="str">
        <f>IF(A577&lt;&gt;"",IF($M$12,_xlfn.XLOOKUP(A577,Harcamalar!$D$2:$D$120,Harcamalar!$H$2:$H$120,""),""),"")</f>
        <v/>
      </c>
      <c r="I577" s="5" t="str">
        <f t="shared" si="53"/>
        <v/>
      </c>
    </row>
    <row r="578" spans="2:9" x14ac:dyDescent="0.25">
      <c r="B578" s="7" t="str">
        <f t="shared" ref="B578:B641" si="55">IF(A578&lt;&gt;"",yas+YEAR(A578)-YEAR(hesapbaslangictarihi),"")</f>
        <v/>
      </c>
      <c r="C578" s="5" t="str">
        <f t="shared" si="54"/>
        <v/>
      </c>
      <c r="D578" s="5" t="str">
        <f t="shared" ref="D578:D641" si="56">IF($A578&lt;&gt;"",maas*(1+maasartisorani)^(YEAR(A578)-YEAR(hesapbaslangictarihi)),"")</f>
        <v/>
      </c>
      <c r="E578" s="5" t="str">
        <f t="shared" ref="E578:E641" si="57">IF($A578&lt;&gt;"",D578*tasarruforani,"")</f>
        <v/>
      </c>
      <c r="F578" s="5" t="str">
        <f t="shared" ref="F578:F641" si="58">IF($A578&lt;&gt;"",C578*reelkazancorani,"")</f>
        <v/>
      </c>
      <c r="G578" s="5" t="str">
        <f>IF(A578&lt;&gt;"",IF($M$12,_xlfn.XLOOKUP(A578,Harcamalar!$D$2:$D$100,Harcamalar!$G$2:$G$100,0),0),"")</f>
        <v/>
      </c>
      <c r="H578" s="5" t="str">
        <f>IF(A578&lt;&gt;"",IF($M$12,_xlfn.XLOOKUP(A578,Harcamalar!$D$2:$D$120,Harcamalar!$H$2:$H$120,""),""),"")</f>
        <v/>
      </c>
      <c r="I578" s="5" t="str">
        <f t="shared" si="53"/>
        <v/>
      </c>
    </row>
    <row r="579" spans="2:9" x14ac:dyDescent="0.25">
      <c r="B579" s="7" t="str">
        <f t="shared" si="55"/>
        <v/>
      </c>
      <c r="C579" s="5" t="str">
        <f t="shared" si="54"/>
        <v/>
      </c>
      <c r="D579" s="5" t="str">
        <f t="shared" si="56"/>
        <v/>
      </c>
      <c r="E579" s="5" t="str">
        <f t="shared" si="57"/>
        <v/>
      </c>
      <c r="F579" s="5" t="str">
        <f t="shared" si="58"/>
        <v/>
      </c>
      <c r="G579" s="5" t="str">
        <f>IF(A579&lt;&gt;"",IF($M$12,_xlfn.XLOOKUP(A579,Harcamalar!$D$2:$D$100,Harcamalar!$G$2:$G$100,0),0),"")</f>
        <v/>
      </c>
      <c r="H579" s="5" t="str">
        <f>IF(A579&lt;&gt;"",IF($M$12,_xlfn.XLOOKUP(A579,Harcamalar!$D$2:$D$120,Harcamalar!$H$2:$H$120,""),""),"")</f>
        <v/>
      </c>
      <c r="I579" s="5" t="str">
        <f t="shared" ref="I579:I642" si="59">IF($A579&lt;&gt;"",C579+F579+E579-G579,"")</f>
        <v/>
      </c>
    </row>
    <row r="580" spans="2:9" x14ac:dyDescent="0.25">
      <c r="B580" s="7" t="str">
        <f t="shared" si="55"/>
        <v/>
      </c>
      <c r="C580" s="5" t="str">
        <f t="shared" si="54"/>
        <v/>
      </c>
      <c r="D580" s="5" t="str">
        <f t="shared" si="56"/>
        <v/>
      </c>
      <c r="E580" s="5" t="str">
        <f t="shared" si="57"/>
        <v/>
      </c>
      <c r="F580" s="5" t="str">
        <f t="shared" si="58"/>
        <v/>
      </c>
      <c r="G580" s="5" t="str">
        <f>IF(A580&lt;&gt;"",IF($M$12,_xlfn.XLOOKUP(A580,Harcamalar!$D$2:$D$100,Harcamalar!$G$2:$G$100,0),0),"")</f>
        <v/>
      </c>
      <c r="H580" s="5" t="str">
        <f>IF(A580&lt;&gt;"",IF($M$12,_xlfn.XLOOKUP(A580,Harcamalar!$D$2:$D$120,Harcamalar!$H$2:$H$120,""),""),"")</f>
        <v/>
      </c>
      <c r="I580" s="5" t="str">
        <f t="shared" si="59"/>
        <v/>
      </c>
    </row>
    <row r="581" spans="2:9" x14ac:dyDescent="0.25">
      <c r="B581" s="7" t="str">
        <f t="shared" si="55"/>
        <v/>
      </c>
      <c r="C581" s="5" t="str">
        <f t="shared" si="54"/>
        <v/>
      </c>
      <c r="D581" s="5" t="str">
        <f t="shared" si="56"/>
        <v/>
      </c>
      <c r="E581" s="5" t="str">
        <f t="shared" si="57"/>
        <v/>
      </c>
      <c r="F581" s="5" t="str">
        <f t="shared" si="58"/>
        <v/>
      </c>
      <c r="G581" s="5" t="str">
        <f>IF(A581&lt;&gt;"",IF($M$12,_xlfn.XLOOKUP(A581,Harcamalar!$D$2:$D$100,Harcamalar!$G$2:$G$100,0),0),"")</f>
        <v/>
      </c>
      <c r="H581" s="5" t="str">
        <f>IF(A581&lt;&gt;"",IF($M$12,_xlfn.XLOOKUP(A581,Harcamalar!$D$2:$D$120,Harcamalar!$H$2:$H$120,""),""),"")</f>
        <v/>
      </c>
      <c r="I581" s="5" t="str">
        <f t="shared" si="59"/>
        <v/>
      </c>
    </row>
    <row r="582" spans="2:9" x14ac:dyDescent="0.25">
      <c r="B582" s="7" t="str">
        <f t="shared" si="55"/>
        <v/>
      </c>
      <c r="C582" s="5" t="str">
        <f t="shared" si="54"/>
        <v/>
      </c>
      <c r="D582" s="5" t="str">
        <f t="shared" si="56"/>
        <v/>
      </c>
      <c r="E582" s="5" t="str">
        <f t="shared" si="57"/>
        <v/>
      </c>
      <c r="F582" s="5" t="str">
        <f t="shared" si="58"/>
        <v/>
      </c>
      <c r="G582" s="5" t="str">
        <f>IF(A582&lt;&gt;"",IF($M$12,_xlfn.XLOOKUP(A582,Harcamalar!$D$2:$D$100,Harcamalar!$G$2:$G$100,0),0),"")</f>
        <v/>
      </c>
      <c r="H582" s="5" t="str">
        <f>IF(A582&lt;&gt;"",IF($M$12,_xlfn.XLOOKUP(A582,Harcamalar!$D$2:$D$120,Harcamalar!$H$2:$H$120,""),""),"")</f>
        <v/>
      </c>
      <c r="I582" s="5" t="str">
        <f t="shared" si="59"/>
        <v/>
      </c>
    </row>
    <row r="583" spans="2:9" x14ac:dyDescent="0.25">
      <c r="B583" s="7" t="str">
        <f t="shared" si="55"/>
        <v/>
      </c>
      <c r="C583" s="5" t="str">
        <f t="shared" si="54"/>
        <v/>
      </c>
      <c r="D583" s="5" t="str">
        <f t="shared" si="56"/>
        <v/>
      </c>
      <c r="E583" s="5" t="str">
        <f t="shared" si="57"/>
        <v/>
      </c>
      <c r="F583" s="5" t="str">
        <f t="shared" si="58"/>
        <v/>
      </c>
      <c r="G583" s="5" t="str">
        <f>IF(A583&lt;&gt;"",IF($M$12,_xlfn.XLOOKUP(A583,Harcamalar!$D$2:$D$100,Harcamalar!$G$2:$G$100,0),0),"")</f>
        <v/>
      </c>
      <c r="H583" s="5" t="str">
        <f>IF(A583&lt;&gt;"",IF($M$12,_xlfn.XLOOKUP(A583,Harcamalar!$D$2:$D$120,Harcamalar!$H$2:$H$120,""),""),"")</f>
        <v/>
      </c>
      <c r="I583" s="5" t="str">
        <f t="shared" si="59"/>
        <v/>
      </c>
    </row>
    <row r="584" spans="2:9" x14ac:dyDescent="0.25">
      <c r="B584" s="7" t="str">
        <f t="shared" si="55"/>
        <v/>
      </c>
      <c r="C584" s="5" t="str">
        <f t="shared" si="54"/>
        <v/>
      </c>
      <c r="D584" s="5" t="str">
        <f t="shared" si="56"/>
        <v/>
      </c>
      <c r="E584" s="5" t="str">
        <f t="shared" si="57"/>
        <v/>
      </c>
      <c r="F584" s="5" t="str">
        <f t="shared" si="58"/>
        <v/>
      </c>
      <c r="G584" s="5" t="str">
        <f>IF(A584&lt;&gt;"",IF($M$12,_xlfn.XLOOKUP(A584,Harcamalar!$D$2:$D$100,Harcamalar!$G$2:$G$100,0),0),"")</f>
        <v/>
      </c>
      <c r="H584" s="5" t="str">
        <f>IF(A584&lt;&gt;"",IF($M$12,_xlfn.XLOOKUP(A584,Harcamalar!$D$2:$D$120,Harcamalar!$H$2:$H$120,""),""),"")</f>
        <v/>
      </c>
      <c r="I584" s="5" t="str">
        <f t="shared" si="59"/>
        <v/>
      </c>
    </row>
    <row r="585" spans="2:9" x14ac:dyDescent="0.25">
      <c r="B585" s="7" t="str">
        <f t="shared" si="55"/>
        <v/>
      </c>
      <c r="C585" s="5" t="str">
        <f t="shared" si="54"/>
        <v/>
      </c>
      <c r="D585" s="5" t="str">
        <f t="shared" si="56"/>
        <v/>
      </c>
      <c r="E585" s="5" t="str">
        <f t="shared" si="57"/>
        <v/>
      </c>
      <c r="F585" s="5" t="str">
        <f t="shared" si="58"/>
        <v/>
      </c>
      <c r="G585" s="5" t="str">
        <f>IF(A585&lt;&gt;"",IF($M$12,_xlfn.XLOOKUP(A585,Harcamalar!$D$2:$D$100,Harcamalar!$G$2:$G$100,0),0),"")</f>
        <v/>
      </c>
      <c r="H585" s="5" t="str">
        <f>IF(A585&lt;&gt;"",IF($M$12,_xlfn.XLOOKUP(A585,Harcamalar!$D$2:$D$120,Harcamalar!$H$2:$H$120,""),""),"")</f>
        <v/>
      </c>
      <c r="I585" s="5" t="str">
        <f t="shared" si="59"/>
        <v/>
      </c>
    </row>
    <row r="586" spans="2:9" x14ac:dyDescent="0.25">
      <c r="B586" s="7" t="str">
        <f t="shared" si="55"/>
        <v/>
      </c>
      <c r="C586" s="5" t="str">
        <f t="shared" si="54"/>
        <v/>
      </c>
      <c r="D586" s="5" t="str">
        <f t="shared" si="56"/>
        <v/>
      </c>
      <c r="E586" s="5" t="str">
        <f t="shared" si="57"/>
        <v/>
      </c>
      <c r="F586" s="5" t="str">
        <f t="shared" si="58"/>
        <v/>
      </c>
      <c r="G586" s="5" t="str">
        <f>IF(A586&lt;&gt;"",IF($M$12,_xlfn.XLOOKUP(A586,Harcamalar!$D$2:$D$100,Harcamalar!$G$2:$G$100,0),0),"")</f>
        <v/>
      </c>
      <c r="H586" s="5" t="str">
        <f>IF(A586&lt;&gt;"",IF($M$12,_xlfn.XLOOKUP(A586,Harcamalar!$D$2:$D$120,Harcamalar!$H$2:$H$120,""),""),"")</f>
        <v/>
      </c>
      <c r="I586" s="5" t="str">
        <f t="shared" si="59"/>
        <v/>
      </c>
    </row>
    <row r="587" spans="2:9" x14ac:dyDescent="0.25">
      <c r="B587" s="7" t="str">
        <f t="shared" si="55"/>
        <v/>
      </c>
      <c r="C587" s="5" t="str">
        <f t="shared" si="54"/>
        <v/>
      </c>
      <c r="D587" s="5" t="str">
        <f t="shared" si="56"/>
        <v/>
      </c>
      <c r="E587" s="5" t="str">
        <f t="shared" si="57"/>
        <v/>
      </c>
      <c r="F587" s="5" t="str">
        <f t="shared" si="58"/>
        <v/>
      </c>
      <c r="G587" s="5" t="str">
        <f>IF(A587&lt;&gt;"",IF($M$12,_xlfn.XLOOKUP(A587,Harcamalar!$D$2:$D$100,Harcamalar!$G$2:$G$100,0),0),"")</f>
        <v/>
      </c>
      <c r="H587" s="5" t="str">
        <f>IF(A587&lt;&gt;"",IF($M$12,_xlfn.XLOOKUP(A587,Harcamalar!$D$2:$D$120,Harcamalar!$H$2:$H$120,""),""),"")</f>
        <v/>
      </c>
      <c r="I587" s="5" t="str">
        <f t="shared" si="59"/>
        <v/>
      </c>
    </row>
    <row r="588" spans="2:9" x14ac:dyDescent="0.25">
      <c r="B588" s="7" t="str">
        <f t="shared" si="55"/>
        <v/>
      </c>
      <c r="C588" s="5" t="str">
        <f t="shared" si="54"/>
        <v/>
      </c>
      <c r="D588" s="5" t="str">
        <f t="shared" si="56"/>
        <v/>
      </c>
      <c r="E588" s="5" t="str">
        <f t="shared" si="57"/>
        <v/>
      </c>
      <c r="F588" s="5" t="str">
        <f t="shared" si="58"/>
        <v/>
      </c>
      <c r="G588" s="5" t="str">
        <f>IF(A588&lt;&gt;"",IF($M$12,_xlfn.XLOOKUP(A588,Harcamalar!$D$2:$D$100,Harcamalar!$G$2:$G$100,0),0),"")</f>
        <v/>
      </c>
      <c r="H588" s="5" t="str">
        <f>IF(A588&lt;&gt;"",IF($M$12,_xlfn.XLOOKUP(A588,Harcamalar!$D$2:$D$120,Harcamalar!$H$2:$H$120,""),""),"")</f>
        <v/>
      </c>
      <c r="I588" s="5" t="str">
        <f t="shared" si="59"/>
        <v/>
      </c>
    </row>
    <row r="589" spans="2:9" x14ac:dyDescent="0.25">
      <c r="B589" s="7" t="str">
        <f t="shared" si="55"/>
        <v/>
      </c>
      <c r="C589" s="5" t="str">
        <f t="shared" si="54"/>
        <v/>
      </c>
      <c r="D589" s="5" t="str">
        <f t="shared" si="56"/>
        <v/>
      </c>
      <c r="E589" s="5" t="str">
        <f t="shared" si="57"/>
        <v/>
      </c>
      <c r="F589" s="5" t="str">
        <f t="shared" si="58"/>
        <v/>
      </c>
      <c r="G589" s="5" t="str">
        <f>IF(A589&lt;&gt;"",IF($M$12,_xlfn.XLOOKUP(A589,Harcamalar!$D$2:$D$100,Harcamalar!$G$2:$G$100,0),0),"")</f>
        <v/>
      </c>
      <c r="H589" s="5" t="str">
        <f>IF(A589&lt;&gt;"",IF($M$12,_xlfn.XLOOKUP(A589,Harcamalar!$D$2:$D$120,Harcamalar!$H$2:$H$120,""),""),"")</f>
        <v/>
      </c>
      <c r="I589" s="5" t="str">
        <f t="shared" si="59"/>
        <v/>
      </c>
    </row>
    <row r="590" spans="2:9" x14ac:dyDescent="0.25">
      <c r="B590" s="7" t="str">
        <f t="shared" si="55"/>
        <v/>
      </c>
      <c r="C590" s="5" t="str">
        <f t="shared" si="54"/>
        <v/>
      </c>
      <c r="D590" s="5" t="str">
        <f t="shared" si="56"/>
        <v/>
      </c>
      <c r="E590" s="5" t="str">
        <f t="shared" si="57"/>
        <v/>
      </c>
      <c r="F590" s="5" t="str">
        <f t="shared" si="58"/>
        <v/>
      </c>
      <c r="G590" s="5" t="str">
        <f>IF(A590&lt;&gt;"",IF($M$12,_xlfn.XLOOKUP(A590,Harcamalar!$D$2:$D$100,Harcamalar!$G$2:$G$100,0),0),"")</f>
        <v/>
      </c>
      <c r="H590" s="5" t="str">
        <f>IF(A590&lt;&gt;"",IF($M$12,_xlfn.XLOOKUP(A590,Harcamalar!$D$2:$D$120,Harcamalar!$H$2:$H$120,""),""),"")</f>
        <v/>
      </c>
      <c r="I590" s="5" t="str">
        <f t="shared" si="59"/>
        <v/>
      </c>
    </row>
    <row r="591" spans="2:9" x14ac:dyDescent="0.25">
      <c r="B591" s="7" t="str">
        <f t="shared" si="55"/>
        <v/>
      </c>
      <c r="C591" s="5" t="str">
        <f t="shared" si="54"/>
        <v/>
      </c>
      <c r="D591" s="5" t="str">
        <f t="shared" si="56"/>
        <v/>
      </c>
      <c r="E591" s="5" t="str">
        <f t="shared" si="57"/>
        <v/>
      </c>
      <c r="F591" s="5" t="str">
        <f t="shared" si="58"/>
        <v/>
      </c>
      <c r="G591" s="5" t="str">
        <f>IF(A591&lt;&gt;"",IF($M$12,_xlfn.XLOOKUP(A591,Harcamalar!$D$2:$D$100,Harcamalar!$G$2:$G$100,0),0),"")</f>
        <v/>
      </c>
      <c r="H591" s="5" t="str">
        <f>IF(A591&lt;&gt;"",IF($M$12,_xlfn.XLOOKUP(A591,Harcamalar!$D$2:$D$120,Harcamalar!$H$2:$H$120,""),""),"")</f>
        <v/>
      </c>
      <c r="I591" s="5" t="str">
        <f t="shared" si="59"/>
        <v/>
      </c>
    </row>
    <row r="592" spans="2:9" x14ac:dyDescent="0.25">
      <c r="B592" s="7" t="str">
        <f t="shared" si="55"/>
        <v/>
      </c>
      <c r="C592" s="5" t="str">
        <f t="shared" si="54"/>
        <v/>
      </c>
      <c r="D592" s="5" t="str">
        <f t="shared" si="56"/>
        <v/>
      </c>
      <c r="E592" s="5" t="str">
        <f t="shared" si="57"/>
        <v/>
      </c>
      <c r="F592" s="5" t="str">
        <f t="shared" si="58"/>
        <v/>
      </c>
      <c r="G592" s="5" t="str">
        <f>IF(A592&lt;&gt;"",IF($M$12,_xlfn.XLOOKUP(A592,Harcamalar!$D$2:$D$100,Harcamalar!$G$2:$G$100,0),0),"")</f>
        <v/>
      </c>
      <c r="H592" s="5" t="str">
        <f>IF(A592&lt;&gt;"",IF($M$12,_xlfn.XLOOKUP(A592,Harcamalar!$D$2:$D$120,Harcamalar!$H$2:$H$120,""),""),"")</f>
        <v/>
      </c>
      <c r="I592" s="5" t="str">
        <f t="shared" si="59"/>
        <v/>
      </c>
    </row>
    <row r="593" spans="2:9" x14ac:dyDescent="0.25">
      <c r="B593" s="7" t="str">
        <f t="shared" si="55"/>
        <v/>
      </c>
      <c r="C593" s="5" t="str">
        <f t="shared" si="54"/>
        <v/>
      </c>
      <c r="D593" s="5" t="str">
        <f t="shared" si="56"/>
        <v/>
      </c>
      <c r="E593" s="5" t="str">
        <f t="shared" si="57"/>
        <v/>
      </c>
      <c r="F593" s="5" t="str">
        <f t="shared" si="58"/>
        <v/>
      </c>
      <c r="G593" s="5" t="str">
        <f>IF(A593&lt;&gt;"",IF($M$12,_xlfn.XLOOKUP(A593,Harcamalar!$D$2:$D$100,Harcamalar!$G$2:$G$100,0),0),"")</f>
        <v/>
      </c>
      <c r="H593" s="5" t="str">
        <f>IF(A593&lt;&gt;"",IF($M$12,_xlfn.XLOOKUP(A593,Harcamalar!$D$2:$D$120,Harcamalar!$H$2:$H$120,""),""),"")</f>
        <v/>
      </c>
      <c r="I593" s="5" t="str">
        <f t="shared" si="59"/>
        <v/>
      </c>
    </row>
    <row r="594" spans="2:9" x14ac:dyDescent="0.25">
      <c r="B594" s="7" t="str">
        <f t="shared" si="55"/>
        <v/>
      </c>
      <c r="C594" s="5" t="str">
        <f t="shared" si="54"/>
        <v/>
      </c>
      <c r="D594" s="5" t="str">
        <f t="shared" si="56"/>
        <v/>
      </c>
      <c r="E594" s="5" t="str">
        <f t="shared" si="57"/>
        <v/>
      </c>
      <c r="F594" s="5" t="str">
        <f t="shared" si="58"/>
        <v/>
      </c>
      <c r="G594" s="5" t="str">
        <f>IF(A594&lt;&gt;"",IF($M$12,_xlfn.XLOOKUP(A594,Harcamalar!$D$2:$D$100,Harcamalar!$G$2:$G$100,0),0),"")</f>
        <v/>
      </c>
      <c r="H594" s="5" t="str">
        <f>IF(A594&lt;&gt;"",IF($M$12,_xlfn.XLOOKUP(A594,Harcamalar!$D$2:$D$120,Harcamalar!$H$2:$H$120,""),""),"")</f>
        <v/>
      </c>
      <c r="I594" s="5" t="str">
        <f t="shared" si="59"/>
        <v/>
      </c>
    </row>
    <row r="595" spans="2:9" x14ac:dyDescent="0.25">
      <c r="B595" s="7" t="str">
        <f t="shared" si="55"/>
        <v/>
      </c>
      <c r="C595" s="5" t="str">
        <f t="shared" si="54"/>
        <v/>
      </c>
      <c r="D595" s="5" t="str">
        <f t="shared" si="56"/>
        <v/>
      </c>
      <c r="E595" s="5" t="str">
        <f t="shared" si="57"/>
        <v/>
      </c>
      <c r="F595" s="5" t="str">
        <f t="shared" si="58"/>
        <v/>
      </c>
      <c r="G595" s="5" t="str">
        <f>IF(A595&lt;&gt;"",IF($M$12,_xlfn.XLOOKUP(A595,Harcamalar!$D$2:$D$100,Harcamalar!$G$2:$G$100,0),0),"")</f>
        <v/>
      </c>
      <c r="H595" s="5" t="str">
        <f>IF(A595&lt;&gt;"",IF($M$12,_xlfn.XLOOKUP(A595,Harcamalar!$D$2:$D$120,Harcamalar!$H$2:$H$120,""),""),"")</f>
        <v/>
      </c>
      <c r="I595" s="5" t="str">
        <f t="shared" si="59"/>
        <v/>
      </c>
    </row>
    <row r="596" spans="2:9" x14ac:dyDescent="0.25">
      <c r="B596" s="7" t="str">
        <f t="shared" si="55"/>
        <v/>
      </c>
      <c r="C596" s="5" t="str">
        <f t="shared" si="54"/>
        <v/>
      </c>
      <c r="D596" s="5" t="str">
        <f t="shared" si="56"/>
        <v/>
      </c>
      <c r="E596" s="5" t="str">
        <f t="shared" si="57"/>
        <v/>
      </c>
      <c r="F596" s="5" t="str">
        <f t="shared" si="58"/>
        <v/>
      </c>
      <c r="G596" s="5" t="str">
        <f>IF(A596&lt;&gt;"",IF($M$12,_xlfn.XLOOKUP(A596,Harcamalar!$D$2:$D$100,Harcamalar!$G$2:$G$100,0),0),"")</f>
        <v/>
      </c>
      <c r="H596" s="5" t="str">
        <f>IF(A596&lt;&gt;"",IF($M$12,_xlfn.XLOOKUP(A596,Harcamalar!$D$2:$D$120,Harcamalar!$H$2:$H$120,""),""),"")</f>
        <v/>
      </c>
      <c r="I596" s="5" t="str">
        <f t="shared" si="59"/>
        <v/>
      </c>
    </row>
    <row r="597" spans="2:9" x14ac:dyDescent="0.25">
      <c r="B597" s="7" t="str">
        <f t="shared" si="55"/>
        <v/>
      </c>
      <c r="C597" s="5" t="str">
        <f t="shared" si="54"/>
        <v/>
      </c>
      <c r="D597" s="5" t="str">
        <f t="shared" si="56"/>
        <v/>
      </c>
      <c r="E597" s="5" t="str">
        <f t="shared" si="57"/>
        <v/>
      </c>
      <c r="F597" s="5" t="str">
        <f t="shared" si="58"/>
        <v/>
      </c>
      <c r="G597" s="5" t="str">
        <f>IF(A597&lt;&gt;"",IF($M$12,_xlfn.XLOOKUP(A597,Harcamalar!$D$2:$D$100,Harcamalar!$G$2:$G$100,0),0),"")</f>
        <v/>
      </c>
      <c r="H597" s="5" t="str">
        <f>IF(A597&lt;&gt;"",IF($M$12,_xlfn.XLOOKUP(A597,Harcamalar!$D$2:$D$120,Harcamalar!$H$2:$H$120,""),""),"")</f>
        <v/>
      </c>
      <c r="I597" s="5" t="str">
        <f t="shared" si="59"/>
        <v/>
      </c>
    </row>
    <row r="598" spans="2:9" x14ac:dyDescent="0.25">
      <c r="B598" s="7" t="str">
        <f t="shared" si="55"/>
        <v/>
      </c>
      <c r="C598" s="5" t="str">
        <f t="shared" si="54"/>
        <v/>
      </c>
      <c r="D598" s="5" t="str">
        <f t="shared" si="56"/>
        <v/>
      </c>
      <c r="E598" s="5" t="str">
        <f t="shared" si="57"/>
        <v/>
      </c>
      <c r="F598" s="5" t="str">
        <f t="shared" si="58"/>
        <v/>
      </c>
      <c r="G598" s="5" t="str">
        <f>IF(A598&lt;&gt;"",IF($M$12,_xlfn.XLOOKUP(A598,Harcamalar!$D$2:$D$100,Harcamalar!$G$2:$G$100,0),0),"")</f>
        <v/>
      </c>
      <c r="H598" s="5" t="str">
        <f>IF(A598&lt;&gt;"",IF($M$12,_xlfn.XLOOKUP(A598,Harcamalar!$D$2:$D$120,Harcamalar!$H$2:$H$120,""),""),"")</f>
        <v/>
      </c>
      <c r="I598" s="5" t="str">
        <f t="shared" si="59"/>
        <v/>
      </c>
    </row>
    <row r="599" spans="2:9" x14ac:dyDescent="0.25">
      <c r="B599" s="7" t="str">
        <f t="shared" si="55"/>
        <v/>
      </c>
      <c r="C599" s="5" t="str">
        <f t="shared" si="54"/>
        <v/>
      </c>
      <c r="D599" s="5" t="str">
        <f t="shared" si="56"/>
        <v/>
      </c>
      <c r="E599" s="5" t="str">
        <f t="shared" si="57"/>
        <v/>
      </c>
      <c r="F599" s="5" t="str">
        <f t="shared" si="58"/>
        <v/>
      </c>
      <c r="G599" s="5" t="str">
        <f>IF(A599&lt;&gt;"",IF($M$12,_xlfn.XLOOKUP(A599,Harcamalar!$D$2:$D$100,Harcamalar!$G$2:$G$100,0),0),"")</f>
        <v/>
      </c>
      <c r="H599" s="5" t="str">
        <f>IF(A599&lt;&gt;"",IF($M$12,_xlfn.XLOOKUP(A599,Harcamalar!$D$2:$D$120,Harcamalar!$H$2:$H$120,""),""),"")</f>
        <v/>
      </c>
      <c r="I599" s="5" t="str">
        <f t="shared" si="59"/>
        <v/>
      </c>
    </row>
    <row r="600" spans="2:9" x14ac:dyDescent="0.25">
      <c r="B600" s="7" t="str">
        <f t="shared" si="55"/>
        <v/>
      </c>
      <c r="C600" s="5" t="str">
        <f t="shared" si="54"/>
        <v/>
      </c>
      <c r="D600" s="5" t="str">
        <f t="shared" si="56"/>
        <v/>
      </c>
      <c r="E600" s="5" t="str">
        <f t="shared" si="57"/>
        <v/>
      </c>
      <c r="F600" s="5" t="str">
        <f t="shared" si="58"/>
        <v/>
      </c>
      <c r="G600" s="5" t="str">
        <f>IF(A600&lt;&gt;"",IF($M$12,_xlfn.XLOOKUP(A600,Harcamalar!$D$2:$D$100,Harcamalar!$G$2:$G$100,0),0),"")</f>
        <v/>
      </c>
      <c r="H600" s="5" t="str">
        <f>IF(A600&lt;&gt;"",IF($M$12,_xlfn.XLOOKUP(A600,Harcamalar!$D$2:$D$120,Harcamalar!$H$2:$H$120,""),""),"")</f>
        <v/>
      </c>
      <c r="I600" s="5" t="str">
        <f t="shared" si="59"/>
        <v/>
      </c>
    </row>
    <row r="601" spans="2:9" x14ac:dyDescent="0.25">
      <c r="B601" s="7" t="str">
        <f t="shared" si="55"/>
        <v/>
      </c>
      <c r="C601" s="5" t="str">
        <f t="shared" si="54"/>
        <v/>
      </c>
      <c r="D601" s="5" t="str">
        <f t="shared" si="56"/>
        <v/>
      </c>
      <c r="E601" s="5" t="str">
        <f t="shared" si="57"/>
        <v/>
      </c>
      <c r="F601" s="5" t="str">
        <f t="shared" si="58"/>
        <v/>
      </c>
      <c r="G601" s="5" t="str">
        <f>IF(A601&lt;&gt;"",IF($M$12,_xlfn.XLOOKUP(A601,Harcamalar!$D$2:$D$100,Harcamalar!$G$2:$G$100,0),0),"")</f>
        <v/>
      </c>
      <c r="H601" s="5" t="str">
        <f>IF(A601&lt;&gt;"",IF($M$12,_xlfn.XLOOKUP(A601,Harcamalar!$D$2:$D$120,Harcamalar!$H$2:$H$120,""),""),"")</f>
        <v/>
      </c>
      <c r="I601" s="5" t="str">
        <f t="shared" si="59"/>
        <v/>
      </c>
    </row>
    <row r="602" spans="2:9" x14ac:dyDescent="0.25">
      <c r="B602" s="7" t="str">
        <f t="shared" si="55"/>
        <v/>
      </c>
      <c r="C602" s="5" t="str">
        <f t="shared" si="54"/>
        <v/>
      </c>
      <c r="D602" s="5" t="str">
        <f t="shared" si="56"/>
        <v/>
      </c>
      <c r="E602" s="5" t="str">
        <f t="shared" si="57"/>
        <v/>
      </c>
      <c r="F602" s="5" t="str">
        <f t="shared" si="58"/>
        <v/>
      </c>
      <c r="G602" s="5" t="str">
        <f>IF(A602&lt;&gt;"",IF($M$12,_xlfn.XLOOKUP(A602,Harcamalar!$D$2:$D$100,Harcamalar!$G$2:$G$100,0),0),"")</f>
        <v/>
      </c>
      <c r="H602" s="5" t="str">
        <f>IF(A602&lt;&gt;"",IF($M$12,_xlfn.XLOOKUP(A602,Harcamalar!$D$2:$D$120,Harcamalar!$H$2:$H$120,""),""),"")</f>
        <v/>
      </c>
      <c r="I602" s="5" t="str">
        <f t="shared" si="59"/>
        <v/>
      </c>
    </row>
    <row r="603" spans="2:9" x14ac:dyDescent="0.25">
      <c r="B603" s="7" t="str">
        <f t="shared" si="55"/>
        <v/>
      </c>
      <c r="C603" s="5" t="str">
        <f t="shared" si="54"/>
        <v/>
      </c>
      <c r="D603" s="5" t="str">
        <f t="shared" si="56"/>
        <v/>
      </c>
      <c r="E603" s="5" t="str">
        <f t="shared" si="57"/>
        <v/>
      </c>
      <c r="F603" s="5" t="str">
        <f t="shared" si="58"/>
        <v/>
      </c>
      <c r="G603" s="5" t="str">
        <f>IF(A603&lt;&gt;"",IF($M$12,_xlfn.XLOOKUP(A603,Harcamalar!$D$2:$D$100,Harcamalar!$G$2:$G$100,0),0),"")</f>
        <v/>
      </c>
      <c r="H603" s="5" t="str">
        <f>IF(A603&lt;&gt;"",IF($M$12,_xlfn.XLOOKUP(A603,Harcamalar!$D$2:$D$120,Harcamalar!$H$2:$H$120,""),""),"")</f>
        <v/>
      </c>
      <c r="I603" s="5" t="str">
        <f t="shared" si="59"/>
        <v/>
      </c>
    </row>
    <row r="604" spans="2:9" x14ac:dyDescent="0.25">
      <c r="B604" s="7" t="str">
        <f t="shared" si="55"/>
        <v/>
      </c>
      <c r="C604" s="5" t="str">
        <f t="shared" si="54"/>
        <v/>
      </c>
      <c r="D604" s="5" t="str">
        <f t="shared" si="56"/>
        <v/>
      </c>
      <c r="E604" s="5" t="str">
        <f t="shared" si="57"/>
        <v/>
      </c>
      <c r="F604" s="5" t="str">
        <f t="shared" si="58"/>
        <v/>
      </c>
      <c r="G604" s="5" t="str">
        <f>IF(A604&lt;&gt;"",IF($M$12,_xlfn.XLOOKUP(A604,Harcamalar!$D$2:$D$100,Harcamalar!$G$2:$G$100,0),0),"")</f>
        <v/>
      </c>
      <c r="H604" s="5" t="str">
        <f>IF(A604&lt;&gt;"",IF($M$12,_xlfn.XLOOKUP(A604,Harcamalar!$D$2:$D$120,Harcamalar!$H$2:$H$120,""),""),"")</f>
        <v/>
      </c>
      <c r="I604" s="5" t="str">
        <f t="shared" si="59"/>
        <v/>
      </c>
    </row>
    <row r="605" spans="2:9" x14ac:dyDescent="0.25">
      <c r="B605" s="7" t="str">
        <f t="shared" si="55"/>
        <v/>
      </c>
      <c r="C605" s="5" t="str">
        <f t="shared" si="54"/>
        <v/>
      </c>
      <c r="D605" s="5" t="str">
        <f t="shared" si="56"/>
        <v/>
      </c>
      <c r="E605" s="5" t="str">
        <f t="shared" si="57"/>
        <v/>
      </c>
      <c r="F605" s="5" t="str">
        <f t="shared" si="58"/>
        <v/>
      </c>
      <c r="G605" s="5" t="str">
        <f>IF(A605&lt;&gt;"",IF($M$12,_xlfn.XLOOKUP(A605,Harcamalar!$D$2:$D$100,Harcamalar!$G$2:$G$100,0),0),"")</f>
        <v/>
      </c>
      <c r="H605" s="5" t="str">
        <f>IF(A605&lt;&gt;"",IF($M$12,_xlfn.XLOOKUP(A605,Harcamalar!$D$2:$D$120,Harcamalar!$H$2:$H$120,""),""),"")</f>
        <v/>
      </c>
      <c r="I605" s="5" t="str">
        <f t="shared" si="59"/>
        <v/>
      </c>
    </row>
    <row r="606" spans="2:9" x14ac:dyDescent="0.25">
      <c r="B606" s="7" t="str">
        <f t="shared" si="55"/>
        <v/>
      </c>
      <c r="C606" s="5" t="str">
        <f t="shared" si="54"/>
        <v/>
      </c>
      <c r="D606" s="5" t="str">
        <f t="shared" si="56"/>
        <v/>
      </c>
      <c r="E606" s="5" t="str">
        <f t="shared" si="57"/>
        <v/>
      </c>
      <c r="F606" s="5" t="str">
        <f t="shared" si="58"/>
        <v/>
      </c>
      <c r="G606" s="5" t="str">
        <f>IF(A606&lt;&gt;"",IF($M$12,_xlfn.XLOOKUP(A606,Harcamalar!$D$2:$D$100,Harcamalar!$G$2:$G$100,0),0),"")</f>
        <v/>
      </c>
      <c r="H606" s="5" t="str">
        <f>IF(A606&lt;&gt;"",IF($M$12,_xlfn.XLOOKUP(A606,Harcamalar!$D$2:$D$120,Harcamalar!$H$2:$H$120,""),""),"")</f>
        <v/>
      </c>
      <c r="I606" s="5" t="str">
        <f t="shared" si="59"/>
        <v/>
      </c>
    </row>
    <row r="607" spans="2:9" x14ac:dyDescent="0.25">
      <c r="B607" s="7" t="str">
        <f t="shared" si="55"/>
        <v/>
      </c>
      <c r="C607" s="5" t="str">
        <f t="shared" si="54"/>
        <v/>
      </c>
      <c r="D607" s="5" t="str">
        <f t="shared" si="56"/>
        <v/>
      </c>
      <c r="E607" s="5" t="str">
        <f t="shared" si="57"/>
        <v/>
      </c>
      <c r="F607" s="5" t="str">
        <f t="shared" si="58"/>
        <v/>
      </c>
      <c r="G607" s="5" t="str">
        <f>IF(A607&lt;&gt;"",IF($M$12,_xlfn.XLOOKUP(A607,Harcamalar!$D$2:$D$100,Harcamalar!$G$2:$G$100,0),0),"")</f>
        <v/>
      </c>
      <c r="H607" s="5" t="str">
        <f>IF(A607&lt;&gt;"",IF($M$12,_xlfn.XLOOKUP(A607,Harcamalar!$D$2:$D$120,Harcamalar!$H$2:$H$120,""),""),"")</f>
        <v/>
      </c>
      <c r="I607" s="5" t="str">
        <f t="shared" si="59"/>
        <v/>
      </c>
    </row>
    <row r="608" spans="2:9" x14ac:dyDescent="0.25">
      <c r="B608" s="7" t="str">
        <f t="shared" si="55"/>
        <v/>
      </c>
      <c r="C608" s="5" t="str">
        <f t="shared" si="54"/>
        <v/>
      </c>
      <c r="D608" s="5" t="str">
        <f t="shared" si="56"/>
        <v/>
      </c>
      <c r="E608" s="5" t="str">
        <f t="shared" si="57"/>
        <v/>
      </c>
      <c r="F608" s="5" t="str">
        <f t="shared" si="58"/>
        <v/>
      </c>
      <c r="G608" s="5" t="str">
        <f>IF(A608&lt;&gt;"",IF($M$12,_xlfn.XLOOKUP(A608,Harcamalar!$D$2:$D$100,Harcamalar!$G$2:$G$100,0),0),"")</f>
        <v/>
      </c>
      <c r="H608" s="5" t="str">
        <f>IF(A608&lt;&gt;"",IF($M$12,_xlfn.XLOOKUP(A608,Harcamalar!$D$2:$D$120,Harcamalar!$H$2:$H$120,""),""),"")</f>
        <v/>
      </c>
      <c r="I608" s="5" t="str">
        <f t="shared" si="59"/>
        <v/>
      </c>
    </row>
    <row r="609" spans="2:9" x14ac:dyDescent="0.25">
      <c r="B609" s="7" t="str">
        <f t="shared" si="55"/>
        <v/>
      </c>
      <c r="C609" s="5" t="str">
        <f t="shared" si="54"/>
        <v/>
      </c>
      <c r="D609" s="5" t="str">
        <f t="shared" si="56"/>
        <v/>
      </c>
      <c r="E609" s="5" t="str">
        <f t="shared" si="57"/>
        <v/>
      </c>
      <c r="F609" s="5" t="str">
        <f t="shared" si="58"/>
        <v/>
      </c>
      <c r="G609" s="5" t="str">
        <f>IF(A609&lt;&gt;"",IF($M$12,_xlfn.XLOOKUP(A609,Harcamalar!$D$2:$D$100,Harcamalar!$G$2:$G$100,0),0),"")</f>
        <v/>
      </c>
      <c r="H609" s="5" t="str">
        <f>IF(A609&lt;&gt;"",IF($M$12,_xlfn.XLOOKUP(A609,Harcamalar!$D$2:$D$120,Harcamalar!$H$2:$H$120,""),""),"")</f>
        <v/>
      </c>
      <c r="I609" s="5" t="str">
        <f t="shared" si="59"/>
        <v/>
      </c>
    </row>
    <row r="610" spans="2:9" x14ac:dyDescent="0.25">
      <c r="B610" s="7" t="str">
        <f t="shared" si="55"/>
        <v/>
      </c>
      <c r="C610" s="5" t="str">
        <f t="shared" si="54"/>
        <v/>
      </c>
      <c r="D610" s="5" t="str">
        <f t="shared" si="56"/>
        <v/>
      </c>
      <c r="E610" s="5" t="str">
        <f t="shared" si="57"/>
        <v/>
      </c>
      <c r="F610" s="5" t="str">
        <f t="shared" si="58"/>
        <v/>
      </c>
      <c r="G610" s="5" t="str">
        <f>IF(A610&lt;&gt;"",IF($M$12,_xlfn.XLOOKUP(A610,Harcamalar!$D$2:$D$100,Harcamalar!$G$2:$G$100,0),0),"")</f>
        <v/>
      </c>
      <c r="H610" s="5" t="str">
        <f>IF(A610&lt;&gt;"",IF($M$12,_xlfn.XLOOKUP(A610,Harcamalar!$D$2:$D$120,Harcamalar!$H$2:$H$120,""),""),"")</f>
        <v/>
      </c>
      <c r="I610" s="5" t="str">
        <f t="shared" si="59"/>
        <v/>
      </c>
    </row>
    <row r="611" spans="2:9" x14ac:dyDescent="0.25">
      <c r="B611" s="7" t="str">
        <f t="shared" si="55"/>
        <v/>
      </c>
      <c r="C611" s="5" t="str">
        <f t="shared" si="54"/>
        <v/>
      </c>
      <c r="D611" s="5" t="str">
        <f t="shared" si="56"/>
        <v/>
      </c>
      <c r="E611" s="5" t="str">
        <f t="shared" si="57"/>
        <v/>
      </c>
      <c r="F611" s="5" t="str">
        <f t="shared" si="58"/>
        <v/>
      </c>
      <c r="G611" s="5" t="str">
        <f>IF(A611&lt;&gt;"",IF($M$12,_xlfn.XLOOKUP(A611,Harcamalar!$D$2:$D$100,Harcamalar!$G$2:$G$100,0),0),"")</f>
        <v/>
      </c>
      <c r="H611" s="5" t="str">
        <f>IF(A611&lt;&gt;"",IF($M$12,_xlfn.XLOOKUP(A611,Harcamalar!$D$2:$D$120,Harcamalar!$H$2:$H$120,""),""),"")</f>
        <v/>
      </c>
      <c r="I611" s="5" t="str">
        <f t="shared" si="59"/>
        <v/>
      </c>
    </row>
    <row r="612" spans="2:9" x14ac:dyDescent="0.25">
      <c r="B612" s="7" t="str">
        <f t="shared" si="55"/>
        <v/>
      </c>
      <c r="C612" s="5" t="str">
        <f t="shared" si="54"/>
        <v/>
      </c>
      <c r="D612" s="5" t="str">
        <f t="shared" si="56"/>
        <v/>
      </c>
      <c r="E612" s="5" t="str">
        <f t="shared" si="57"/>
        <v/>
      </c>
      <c r="F612" s="5" t="str">
        <f t="shared" si="58"/>
        <v/>
      </c>
      <c r="G612" s="5" t="str">
        <f>IF(A612&lt;&gt;"",IF($M$12,_xlfn.XLOOKUP(A612,Harcamalar!$D$2:$D$100,Harcamalar!$G$2:$G$100,0),0),"")</f>
        <v/>
      </c>
      <c r="H612" s="5" t="str">
        <f>IF(A612&lt;&gt;"",IF($M$12,_xlfn.XLOOKUP(A612,Harcamalar!$D$2:$D$120,Harcamalar!$H$2:$H$120,""),""),"")</f>
        <v/>
      </c>
      <c r="I612" s="5" t="str">
        <f t="shared" si="59"/>
        <v/>
      </c>
    </row>
    <row r="613" spans="2:9" x14ac:dyDescent="0.25">
      <c r="B613" s="7" t="str">
        <f t="shared" si="55"/>
        <v/>
      </c>
      <c r="C613" s="5" t="str">
        <f t="shared" si="54"/>
        <v/>
      </c>
      <c r="D613" s="5" t="str">
        <f t="shared" si="56"/>
        <v/>
      </c>
      <c r="E613" s="5" t="str">
        <f t="shared" si="57"/>
        <v/>
      </c>
      <c r="F613" s="5" t="str">
        <f t="shared" si="58"/>
        <v/>
      </c>
      <c r="G613" s="5" t="str">
        <f>IF(A613&lt;&gt;"",IF($M$12,_xlfn.XLOOKUP(A613,Harcamalar!$D$2:$D$100,Harcamalar!$G$2:$G$100,0),0),"")</f>
        <v/>
      </c>
      <c r="H613" s="5" t="str">
        <f>IF(A613&lt;&gt;"",IF($M$12,_xlfn.XLOOKUP(A613,Harcamalar!$D$2:$D$120,Harcamalar!$H$2:$H$120,""),""),"")</f>
        <v/>
      </c>
      <c r="I613" s="5" t="str">
        <f t="shared" si="59"/>
        <v/>
      </c>
    </row>
    <row r="614" spans="2:9" x14ac:dyDescent="0.25">
      <c r="B614" s="7" t="str">
        <f t="shared" si="55"/>
        <v/>
      </c>
      <c r="C614" s="5" t="str">
        <f t="shared" si="54"/>
        <v/>
      </c>
      <c r="D614" s="5" t="str">
        <f t="shared" si="56"/>
        <v/>
      </c>
      <c r="E614" s="5" t="str">
        <f t="shared" si="57"/>
        <v/>
      </c>
      <c r="F614" s="5" t="str">
        <f t="shared" si="58"/>
        <v/>
      </c>
      <c r="G614" s="5" t="str">
        <f>IF(A614&lt;&gt;"",IF($M$12,_xlfn.XLOOKUP(A614,Harcamalar!$D$2:$D$100,Harcamalar!$G$2:$G$100,0),0),"")</f>
        <v/>
      </c>
      <c r="H614" s="5" t="str">
        <f>IF(A614&lt;&gt;"",IF($M$12,_xlfn.XLOOKUP(A614,Harcamalar!$D$2:$D$120,Harcamalar!$H$2:$H$120,""),""),"")</f>
        <v/>
      </c>
      <c r="I614" s="5" t="str">
        <f t="shared" si="59"/>
        <v/>
      </c>
    </row>
    <row r="615" spans="2:9" x14ac:dyDescent="0.25">
      <c r="B615" s="7" t="str">
        <f t="shared" si="55"/>
        <v/>
      </c>
      <c r="C615" s="5" t="str">
        <f t="shared" ref="C615:C678" si="60">IF($A615&lt;&gt;"",I614,"")</f>
        <v/>
      </c>
      <c r="D615" s="5" t="str">
        <f t="shared" si="56"/>
        <v/>
      </c>
      <c r="E615" s="5" t="str">
        <f t="shared" si="57"/>
        <v/>
      </c>
      <c r="F615" s="5" t="str">
        <f t="shared" si="58"/>
        <v/>
      </c>
      <c r="G615" s="5" t="str">
        <f>IF(A615&lt;&gt;"",IF($M$12,_xlfn.XLOOKUP(A615,Harcamalar!$D$2:$D$100,Harcamalar!$G$2:$G$100,0),0),"")</f>
        <v/>
      </c>
      <c r="H615" s="5" t="str">
        <f>IF(A615&lt;&gt;"",IF($M$12,_xlfn.XLOOKUP(A615,Harcamalar!$D$2:$D$120,Harcamalar!$H$2:$H$120,""),""),"")</f>
        <v/>
      </c>
      <c r="I615" s="5" t="str">
        <f t="shared" si="59"/>
        <v/>
      </c>
    </row>
    <row r="616" spans="2:9" x14ac:dyDescent="0.25">
      <c r="B616" s="7" t="str">
        <f t="shared" si="55"/>
        <v/>
      </c>
      <c r="C616" s="5" t="str">
        <f t="shared" si="60"/>
        <v/>
      </c>
      <c r="D616" s="5" t="str">
        <f t="shared" si="56"/>
        <v/>
      </c>
      <c r="E616" s="5" t="str">
        <f t="shared" si="57"/>
        <v/>
      </c>
      <c r="F616" s="5" t="str">
        <f t="shared" si="58"/>
        <v/>
      </c>
      <c r="G616" s="5" t="str">
        <f>IF(A616&lt;&gt;"",IF($M$12,_xlfn.XLOOKUP(A616,Harcamalar!$D$2:$D$100,Harcamalar!$G$2:$G$100,0),0),"")</f>
        <v/>
      </c>
      <c r="H616" s="5" t="str">
        <f>IF(A616&lt;&gt;"",IF($M$12,_xlfn.XLOOKUP(A616,Harcamalar!$D$2:$D$120,Harcamalar!$H$2:$H$120,""),""),"")</f>
        <v/>
      </c>
      <c r="I616" s="5" t="str">
        <f t="shared" si="59"/>
        <v/>
      </c>
    </row>
    <row r="617" spans="2:9" x14ac:dyDescent="0.25">
      <c r="B617" s="7" t="str">
        <f t="shared" si="55"/>
        <v/>
      </c>
      <c r="C617" s="5" t="str">
        <f t="shared" si="60"/>
        <v/>
      </c>
      <c r="D617" s="5" t="str">
        <f t="shared" si="56"/>
        <v/>
      </c>
      <c r="E617" s="5" t="str">
        <f t="shared" si="57"/>
        <v/>
      </c>
      <c r="F617" s="5" t="str">
        <f t="shared" si="58"/>
        <v/>
      </c>
      <c r="G617" s="5" t="str">
        <f>IF(A617&lt;&gt;"",IF($M$12,_xlfn.XLOOKUP(A617,Harcamalar!$D$2:$D$100,Harcamalar!$G$2:$G$100,0),0),"")</f>
        <v/>
      </c>
      <c r="H617" s="5" t="str">
        <f>IF(A617&lt;&gt;"",IF($M$12,_xlfn.XLOOKUP(A617,Harcamalar!$D$2:$D$120,Harcamalar!$H$2:$H$120,""),""),"")</f>
        <v/>
      </c>
      <c r="I617" s="5" t="str">
        <f t="shared" si="59"/>
        <v/>
      </c>
    </row>
    <row r="618" spans="2:9" x14ac:dyDescent="0.25">
      <c r="B618" s="7" t="str">
        <f t="shared" si="55"/>
        <v/>
      </c>
      <c r="C618" s="5" t="str">
        <f t="shared" si="60"/>
        <v/>
      </c>
      <c r="D618" s="5" t="str">
        <f t="shared" si="56"/>
        <v/>
      </c>
      <c r="E618" s="5" t="str">
        <f t="shared" si="57"/>
        <v/>
      </c>
      <c r="F618" s="5" t="str">
        <f t="shared" si="58"/>
        <v/>
      </c>
      <c r="G618" s="5" t="str">
        <f>IF(A618&lt;&gt;"",IF($M$12,_xlfn.XLOOKUP(A618,Harcamalar!$D$2:$D$100,Harcamalar!$G$2:$G$100,0),0),"")</f>
        <v/>
      </c>
      <c r="H618" s="5" t="str">
        <f>IF(A618&lt;&gt;"",IF($M$12,_xlfn.XLOOKUP(A618,Harcamalar!$D$2:$D$120,Harcamalar!$H$2:$H$120,""),""),"")</f>
        <v/>
      </c>
      <c r="I618" s="5" t="str">
        <f t="shared" si="59"/>
        <v/>
      </c>
    </row>
    <row r="619" spans="2:9" x14ac:dyDescent="0.25">
      <c r="B619" s="7" t="str">
        <f t="shared" si="55"/>
        <v/>
      </c>
      <c r="C619" s="5" t="str">
        <f t="shared" si="60"/>
        <v/>
      </c>
      <c r="D619" s="5" t="str">
        <f t="shared" si="56"/>
        <v/>
      </c>
      <c r="E619" s="5" t="str">
        <f t="shared" si="57"/>
        <v/>
      </c>
      <c r="F619" s="5" t="str">
        <f t="shared" si="58"/>
        <v/>
      </c>
      <c r="G619" s="5" t="str">
        <f>IF(A619&lt;&gt;"",IF($M$12,_xlfn.XLOOKUP(A619,Harcamalar!$D$2:$D$100,Harcamalar!$G$2:$G$100,0),0),"")</f>
        <v/>
      </c>
      <c r="H619" s="5" t="str">
        <f>IF(A619&lt;&gt;"",IF($M$12,_xlfn.XLOOKUP(A619,Harcamalar!$D$2:$D$120,Harcamalar!$H$2:$H$120,""),""),"")</f>
        <v/>
      </c>
      <c r="I619" s="5" t="str">
        <f t="shared" si="59"/>
        <v/>
      </c>
    </row>
    <row r="620" spans="2:9" x14ac:dyDescent="0.25">
      <c r="B620" s="7" t="str">
        <f t="shared" si="55"/>
        <v/>
      </c>
      <c r="C620" s="5" t="str">
        <f t="shared" si="60"/>
        <v/>
      </c>
      <c r="D620" s="5" t="str">
        <f t="shared" si="56"/>
        <v/>
      </c>
      <c r="E620" s="5" t="str">
        <f t="shared" si="57"/>
        <v/>
      </c>
      <c r="F620" s="5" t="str">
        <f t="shared" si="58"/>
        <v/>
      </c>
      <c r="G620" s="5" t="str">
        <f>IF(A620&lt;&gt;"",IF($M$12,_xlfn.XLOOKUP(A620,Harcamalar!$D$2:$D$100,Harcamalar!$G$2:$G$100,0),0),"")</f>
        <v/>
      </c>
      <c r="H620" s="5" t="str">
        <f>IF(A620&lt;&gt;"",IF($M$12,_xlfn.XLOOKUP(A620,Harcamalar!$D$2:$D$120,Harcamalar!$H$2:$H$120,""),""),"")</f>
        <v/>
      </c>
      <c r="I620" s="5" t="str">
        <f t="shared" si="59"/>
        <v/>
      </c>
    </row>
    <row r="621" spans="2:9" x14ac:dyDescent="0.25">
      <c r="B621" s="7" t="str">
        <f t="shared" si="55"/>
        <v/>
      </c>
      <c r="C621" s="5" t="str">
        <f t="shared" si="60"/>
        <v/>
      </c>
      <c r="D621" s="5" t="str">
        <f t="shared" si="56"/>
        <v/>
      </c>
      <c r="E621" s="5" t="str">
        <f t="shared" si="57"/>
        <v/>
      </c>
      <c r="F621" s="5" t="str">
        <f t="shared" si="58"/>
        <v/>
      </c>
      <c r="G621" s="5" t="str">
        <f>IF(A621&lt;&gt;"",IF($M$12,_xlfn.XLOOKUP(A621,Harcamalar!$D$2:$D$100,Harcamalar!$G$2:$G$100,0),0),"")</f>
        <v/>
      </c>
      <c r="H621" s="5" t="str">
        <f>IF(A621&lt;&gt;"",IF($M$12,_xlfn.XLOOKUP(A621,Harcamalar!$D$2:$D$120,Harcamalar!$H$2:$H$120,""),""),"")</f>
        <v/>
      </c>
      <c r="I621" s="5" t="str">
        <f t="shared" si="59"/>
        <v/>
      </c>
    </row>
    <row r="622" spans="2:9" x14ac:dyDescent="0.25">
      <c r="B622" s="7" t="str">
        <f t="shared" si="55"/>
        <v/>
      </c>
      <c r="C622" s="5" t="str">
        <f t="shared" si="60"/>
        <v/>
      </c>
      <c r="D622" s="5" t="str">
        <f t="shared" si="56"/>
        <v/>
      </c>
      <c r="E622" s="5" t="str">
        <f t="shared" si="57"/>
        <v/>
      </c>
      <c r="F622" s="5" t="str">
        <f t="shared" si="58"/>
        <v/>
      </c>
      <c r="G622" s="5" t="str">
        <f>IF(A622&lt;&gt;"",IF($M$12,_xlfn.XLOOKUP(A622,Harcamalar!$D$2:$D$100,Harcamalar!$G$2:$G$100,0),0),"")</f>
        <v/>
      </c>
      <c r="H622" s="5" t="str">
        <f>IF(A622&lt;&gt;"",IF($M$12,_xlfn.XLOOKUP(A622,Harcamalar!$D$2:$D$120,Harcamalar!$H$2:$H$120,""),""),"")</f>
        <v/>
      </c>
      <c r="I622" s="5" t="str">
        <f t="shared" si="59"/>
        <v/>
      </c>
    </row>
    <row r="623" spans="2:9" x14ac:dyDescent="0.25">
      <c r="B623" s="7" t="str">
        <f t="shared" si="55"/>
        <v/>
      </c>
      <c r="C623" s="5" t="str">
        <f t="shared" si="60"/>
        <v/>
      </c>
      <c r="D623" s="5" t="str">
        <f t="shared" si="56"/>
        <v/>
      </c>
      <c r="E623" s="5" t="str">
        <f t="shared" si="57"/>
        <v/>
      </c>
      <c r="F623" s="5" t="str">
        <f t="shared" si="58"/>
        <v/>
      </c>
      <c r="G623" s="5" t="str">
        <f>IF(A623&lt;&gt;"",IF($M$12,_xlfn.XLOOKUP(A623,Harcamalar!$D$2:$D$100,Harcamalar!$G$2:$G$100,0),0),"")</f>
        <v/>
      </c>
      <c r="H623" s="5" t="str">
        <f>IF(A623&lt;&gt;"",IF($M$12,_xlfn.XLOOKUP(A623,Harcamalar!$D$2:$D$120,Harcamalar!$H$2:$H$120,""),""),"")</f>
        <v/>
      </c>
      <c r="I623" s="5" t="str">
        <f t="shared" si="59"/>
        <v/>
      </c>
    </row>
    <row r="624" spans="2:9" x14ac:dyDescent="0.25">
      <c r="B624" s="7" t="str">
        <f t="shared" si="55"/>
        <v/>
      </c>
      <c r="C624" s="5" t="str">
        <f t="shared" si="60"/>
        <v/>
      </c>
      <c r="D624" s="5" t="str">
        <f t="shared" si="56"/>
        <v/>
      </c>
      <c r="E624" s="5" t="str">
        <f t="shared" si="57"/>
        <v/>
      </c>
      <c r="F624" s="5" t="str">
        <f t="shared" si="58"/>
        <v/>
      </c>
      <c r="G624" s="5" t="str">
        <f>IF(A624&lt;&gt;"",IF($M$12,_xlfn.XLOOKUP(A624,Harcamalar!$D$2:$D$100,Harcamalar!$G$2:$G$100,0),0),"")</f>
        <v/>
      </c>
      <c r="H624" s="5" t="str">
        <f>IF(A624&lt;&gt;"",IF($M$12,_xlfn.XLOOKUP(A624,Harcamalar!$D$2:$D$120,Harcamalar!$H$2:$H$120,""),""),"")</f>
        <v/>
      </c>
      <c r="I624" s="5" t="str">
        <f t="shared" si="59"/>
        <v/>
      </c>
    </row>
    <row r="625" spans="2:9" x14ac:dyDescent="0.25">
      <c r="B625" s="7" t="str">
        <f t="shared" si="55"/>
        <v/>
      </c>
      <c r="C625" s="5" t="str">
        <f t="shared" si="60"/>
        <v/>
      </c>
      <c r="D625" s="5" t="str">
        <f t="shared" si="56"/>
        <v/>
      </c>
      <c r="E625" s="5" t="str">
        <f t="shared" si="57"/>
        <v/>
      </c>
      <c r="F625" s="5" t="str">
        <f t="shared" si="58"/>
        <v/>
      </c>
      <c r="G625" s="5" t="str">
        <f>IF(A625&lt;&gt;"",IF($M$12,_xlfn.XLOOKUP(A625,Harcamalar!$D$2:$D$100,Harcamalar!$G$2:$G$100,0),0),"")</f>
        <v/>
      </c>
      <c r="H625" s="5" t="str">
        <f>IF(A625&lt;&gt;"",IF($M$12,_xlfn.XLOOKUP(A625,Harcamalar!$D$2:$D$120,Harcamalar!$H$2:$H$120,""),""),"")</f>
        <v/>
      </c>
      <c r="I625" s="5" t="str">
        <f t="shared" si="59"/>
        <v/>
      </c>
    </row>
    <row r="626" spans="2:9" x14ac:dyDescent="0.25">
      <c r="B626" s="7" t="str">
        <f t="shared" si="55"/>
        <v/>
      </c>
      <c r="C626" s="5" t="str">
        <f t="shared" si="60"/>
        <v/>
      </c>
      <c r="D626" s="5" t="str">
        <f t="shared" si="56"/>
        <v/>
      </c>
      <c r="E626" s="5" t="str">
        <f t="shared" si="57"/>
        <v/>
      </c>
      <c r="F626" s="5" t="str">
        <f t="shared" si="58"/>
        <v/>
      </c>
      <c r="G626" s="5" t="str">
        <f>IF(A626&lt;&gt;"",IF($M$12,_xlfn.XLOOKUP(A626,Harcamalar!$D$2:$D$100,Harcamalar!$G$2:$G$100,0),0),"")</f>
        <v/>
      </c>
      <c r="H626" s="5" t="str">
        <f>IF(A626&lt;&gt;"",IF($M$12,_xlfn.XLOOKUP(A626,Harcamalar!$D$2:$D$120,Harcamalar!$H$2:$H$120,""),""),"")</f>
        <v/>
      </c>
      <c r="I626" s="5" t="str">
        <f t="shared" si="59"/>
        <v/>
      </c>
    </row>
    <row r="627" spans="2:9" x14ac:dyDescent="0.25">
      <c r="B627" s="7" t="str">
        <f t="shared" si="55"/>
        <v/>
      </c>
      <c r="C627" s="5" t="str">
        <f t="shared" si="60"/>
        <v/>
      </c>
      <c r="D627" s="5" t="str">
        <f t="shared" si="56"/>
        <v/>
      </c>
      <c r="E627" s="5" t="str">
        <f t="shared" si="57"/>
        <v/>
      </c>
      <c r="F627" s="5" t="str">
        <f t="shared" si="58"/>
        <v/>
      </c>
      <c r="G627" s="5" t="str">
        <f>IF(A627&lt;&gt;"",IF($M$12,_xlfn.XLOOKUP(A627,Harcamalar!$D$2:$D$100,Harcamalar!$G$2:$G$100,0),0),"")</f>
        <v/>
      </c>
      <c r="H627" s="5" t="str">
        <f>IF(A627&lt;&gt;"",IF($M$12,_xlfn.XLOOKUP(A627,Harcamalar!$D$2:$D$120,Harcamalar!$H$2:$H$120,""),""),"")</f>
        <v/>
      </c>
      <c r="I627" s="5" t="str">
        <f t="shared" si="59"/>
        <v/>
      </c>
    </row>
    <row r="628" spans="2:9" x14ac:dyDescent="0.25">
      <c r="B628" s="7" t="str">
        <f t="shared" si="55"/>
        <v/>
      </c>
      <c r="C628" s="5" t="str">
        <f t="shared" si="60"/>
        <v/>
      </c>
      <c r="D628" s="5" t="str">
        <f t="shared" si="56"/>
        <v/>
      </c>
      <c r="E628" s="5" t="str">
        <f t="shared" si="57"/>
        <v/>
      </c>
      <c r="F628" s="5" t="str">
        <f t="shared" si="58"/>
        <v/>
      </c>
      <c r="G628" s="5" t="str">
        <f>IF(A628&lt;&gt;"",IF($M$12,_xlfn.XLOOKUP(A628,Harcamalar!$D$2:$D$100,Harcamalar!$G$2:$G$100,0),0),"")</f>
        <v/>
      </c>
      <c r="H628" s="5" t="str">
        <f>IF(A628&lt;&gt;"",IF($M$12,_xlfn.XLOOKUP(A628,Harcamalar!$D$2:$D$120,Harcamalar!$H$2:$H$120,""),""),"")</f>
        <v/>
      </c>
      <c r="I628" s="5" t="str">
        <f t="shared" si="59"/>
        <v/>
      </c>
    </row>
    <row r="629" spans="2:9" x14ac:dyDescent="0.25">
      <c r="B629" s="7" t="str">
        <f t="shared" si="55"/>
        <v/>
      </c>
      <c r="C629" s="5" t="str">
        <f t="shared" si="60"/>
        <v/>
      </c>
      <c r="D629" s="5" t="str">
        <f t="shared" si="56"/>
        <v/>
      </c>
      <c r="E629" s="5" t="str">
        <f t="shared" si="57"/>
        <v/>
      </c>
      <c r="F629" s="5" t="str">
        <f t="shared" si="58"/>
        <v/>
      </c>
      <c r="G629" s="5" t="str">
        <f>IF(A629&lt;&gt;"",IF($M$12,_xlfn.XLOOKUP(A629,Harcamalar!$D$2:$D$100,Harcamalar!$G$2:$G$100,0),0),"")</f>
        <v/>
      </c>
      <c r="H629" s="5" t="str">
        <f>IF(A629&lt;&gt;"",IF($M$12,_xlfn.XLOOKUP(A629,Harcamalar!$D$2:$D$120,Harcamalar!$H$2:$H$120,""),""),"")</f>
        <v/>
      </c>
      <c r="I629" s="5" t="str">
        <f t="shared" si="59"/>
        <v/>
      </c>
    </row>
    <row r="630" spans="2:9" x14ac:dyDescent="0.25">
      <c r="B630" s="7" t="str">
        <f t="shared" si="55"/>
        <v/>
      </c>
      <c r="C630" s="5" t="str">
        <f t="shared" si="60"/>
        <v/>
      </c>
      <c r="D630" s="5" t="str">
        <f t="shared" si="56"/>
        <v/>
      </c>
      <c r="E630" s="5" t="str">
        <f t="shared" si="57"/>
        <v/>
      </c>
      <c r="F630" s="5" t="str">
        <f t="shared" si="58"/>
        <v/>
      </c>
      <c r="G630" s="5" t="str">
        <f>IF(A630&lt;&gt;"",IF($M$12,_xlfn.XLOOKUP(A630,Harcamalar!$D$2:$D$100,Harcamalar!$G$2:$G$100,0),0),"")</f>
        <v/>
      </c>
      <c r="H630" s="5" t="str">
        <f>IF(A630&lt;&gt;"",IF($M$12,_xlfn.XLOOKUP(A630,Harcamalar!$D$2:$D$120,Harcamalar!$H$2:$H$120,""),""),"")</f>
        <v/>
      </c>
      <c r="I630" s="5" t="str">
        <f t="shared" si="59"/>
        <v/>
      </c>
    </row>
    <row r="631" spans="2:9" x14ac:dyDescent="0.25">
      <c r="B631" s="7" t="str">
        <f t="shared" si="55"/>
        <v/>
      </c>
      <c r="C631" s="5" t="str">
        <f t="shared" si="60"/>
        <v/>
      </c>
      <c r="D631" s="5" t="str">
        <f t="shared" si="56"/>
        <v/>
      </c>
      <c r="E631" s="5" t="str">
        <f t="shared" si="57"/>
        <v/>
      </c>
      <c r="F631" s="5" t="str">
        <f t="shared" si="58"/>
        <v/>
      </c>
      <c r="G631" s="5" t="str">
        <f>IF(A631&lt;&gt;"",IF($M$12,_xlfn.XLOOKUP(A631,Harcamalar!$D$2:$D$100,Harcamalar!$G$2:$G$100,0),0),"")</f>
        <v/>
      </c>
      <c r="H631" s="5" t="str">
        <f>IF(A631&lt;&gt;"",IF($M$12,_xlfn.XLOOKUP(A631,Harcamalar!$D$2:$D$120,Harcamalar!$H$2:$H$120,""),""),"")</f>
        <v/>
      </c>
      <c r="I631" s="5" t="str">
        <f t="shared" si="59"/>
        <v/>
      </c>
    </row>
    <row r="632" spans="2:9" x14ac:dyDescent="0.25">
      <c r="B632" s="7" t="str">
        <f t="shared" si="55"/>
        <v/>
      </c>
      <c r="C632" s="5" t="str">
        <f t="shared" si="60"/>
        <v/>
      </c>
      <c r="D632" s="5" t="str">
        <f t="shared" si="56"/>
        <v/>
      </c>
      <c r="E632" s="5" t="str">
        <f t="shared" si="57"/>
        <v/>
      </c>
      <c r="F632" s="5" t="str">
        <f t="shared" si="58"/>
        <v/>
      </c>
      <c r="G632" s="5" t="str">
        <f>IF(A632&lt;&gt;"",IF($M$12,_xlfn.XLOOKUP(A632,Harcamalar!$D$2:$D$100,Harcamalar!$G$2:$G$100,0),0),"")</f>
        <v/>
      </c>
      <c r="H632" s="5" t="str">
        <f>IF(A632&lt;&gt;"",IF($M$12,_xlfn.XLOOKUP(A632,Harcamalar!$D$2:$D$120,Harcamalar!$H$2:$H$120,""),""),"")</f>
        <v/>
      </c>
      <c r="I632" s="5" t="str">
        <f t="shared" si="59"/>
        <v/>
      </c>
    </row>
    <row r="633" spans="2:9" x14ac:dyDescent="0.25">
      <c r="B633" s="7" t="str">
        <f t="shared" si="55"/>
        <v/>
      </c>
      <c r="C633" s="5" t="str">
        <f t="shared" si="60"/>
        <v/>
      </c>
      <c r="D633" s="5" t="str">
        <f t="shared" si="56"/>
        <v/>
      </c>
      <c r="E633" s="5" t="str">
        <f t="shared" si="57"/>
        <v/>
      </c>
      <c r="F633" s="5" t="str">
        <f t="shared" si="58"/>
        <v/>
      </c>
      <c r="G633" s="5" t="str">
        <f>IF(A633&lt;&gt;"",IF($M$12,_xlfn.XLOOKUP(A633,Harcamalar!$D$2:$D$100,Harcamalar!$G$2:$G$100,0),0),"")</f>
        <v/>
      </c>
      <c r="H633" s="5" t="str">
        <f>IF(A633&lt;&gt;"",IF($M$12,_xlfn.XLOOKUP(A633,Harcamalar!$D$2:$D$120,Harcamalar!$H$2:$H$120,""),""),"")</f>
        <v/>
      </c>
      <c r="I633" s="5" t="str">
        <f t="shared" si="59"/>
        <v/>
      </c>
    </row>
    <row r="634" spans="2:9" x14ac:dyDescent="0.25">
      <c r="B634" s="7" t="str">
        <f t="shared" si="55"/>
        <v/>
      </c>
      <c r="C634" s="5" t="str">
        <f t="shared" si="60"/>
        <v/>
      </c>
      <c r="D634" s="5" t="str">
        <f t="shared" si="56"/>
        <v/>
      </c>
      <c r="E634" s="5" t="str">
        <f t="shared" si="57"/>
        <v/>
      </c>
      <c r="F634" s="5" t="str">
        <f t="shared" si="58"/>
        <v/>
      </c>
      <c r="G634" s="5" t="str">
        <f>IF(A634&lt;&gt;"",IF($M$12,_xlfn.XLOOKUP(A634,Harcamalar!$D$2:$D$100,Harcamalar!$G$2:$G$100,0),0),"")</f>
        <v/>
      </c>
      <c r="H634" s="5" t="str">
        <f>IF(A634&lt;&gt;"",IF($M$12,_xlfn.XLOOKUP(A634,Harcamalar!$D$2:$D$120,Harcamalar!$H$2:$H$120,""),""),"")</f>
        <v/>
      </c>
      <c r="I634" s="5" t="str">
        <f t="shared" si="59"/>
        <v/>
      </c>
    </row>
    <row r="635" spans="2:9" x14ac:dyDescent="0.25">
      <c r="B635" s="7" t="str">
        <f t="shared" si="55"/>
        <v/>
      </c>
      <c r="C635" s="5" t="str">
        <f t="shared" si="60"/>
        <v/>
      </c>
      <c r="D635" s="5" t="str">
        <f t="shared" si="56"/>
        <v/>
      </c>
      <c r="E635" s="5" t="str">
        <f t="shared" si="57"/>
        <v/>
      </c>
      <c r="F635" s="5" t="str">
        <f t="shared" si="58"/>
        <v/>
      </c>
      <c r="G635" s="5" t="str">
        <f>IF(A635&lt;&gt;"",IF($M$12,_xlfn.XLOOKUP(A635,Harcamalar!$D$2:$D$100,Harcamalar!$G$2:$G$100,0),0),"")</f>
        <v/>
      </c>
      <c r="H635" s="5" t="str">
        <f>IF(A635&lt;&gt;"",IF($M$12,_xlfn.XLOOKUP(A635,Harcamalar!$D$2:$D$120,Harcamalar!$H$2:$H$120,""),""),"")</f>
        <v/>
      </c>
      <c r="I635" s="5" t="str">
        <f t="shared" si="59"/>
        <v/>
      </c>
    </row>
    <row r="636" spans="2:9" x14ac:dyDescent="0.25">
      <c r="B636" s="7" t="str">
        <f t="shared" si="55"/>
        <v/>
      </c>
      <c r="C636" s="5" t="str">
        <f t="shared" si="60"/>
        <v/>
      </c>
      <c r="D636" s="5" t="str">
        <f t="shared" si="56"/>
        <v/>
      </c>
      <c r="E636" s="5" t="str">
        <f t="shared" si="57"/>
        <v/>
      </c>
      <c r="F636" s="5" t="str">
        <f t="shared" si="58"/>
        <v/>
      </c>
      <c r="G636" s="5" t="str">
        <f>IF(A636&lt;&gt;"",IF($M$12,_xlfn.XLOOKUP(A636,Harcamalar!$D$2:$D$100,Harcamalar!$G$2:$G$100,0),0),"")</f>
        <v/>
      </c>
      <c r="H636" s="5" t="str">
        <f>IF(A636&lt;&gt;"",IF($M$12,_xlfn.XLOOKUP(A636,Harcamalar!$D$2:$D$120,Harcamalar!$H$2:$H$120,""),""),"")</f>
        <v/>
      </c>
      <c r="I636" s="5" t="str">
        <f t="shared" si="59"/>
        <v/>
      </c>
    </row>
    <row r="637" spans="2:9" x14ac:dyDescent="0.25">
      <c r="B637" s="7" t="str">
        <f t="shared" si="55"/>
        <v/>
      </c>
      <c r="C637" s="5" t="str">
        <f t="shared" si="60"/>
        <v/>
      </c>
      <c r="D637" s="5" t="str">
        <f t="shared" si="56"/>
        <v/>
      </c>
      <c r="E637" s="5" t="str">
        <f t="shared" si="57"/>
        <v/>
      </c>
      <c r="F637" s="5" t="str">
        <f t="shared" si="58"/>
        <v/>
      </c>
      <c r="G637" s="5" t="str">
        <f>IF(A637&lt;&gt;"",IF($M$12,_xlfn.XLOOKUP(A637,Harcamalar!$D$2:$D$100,Harcamalar!$G$2:$G$100,0),0),"")</f>
        <v/>
      </c>
      <c r="H637" s="5" t="str">
        <f>IF(A637&lt;&gt;"",IF($M$12,_xlfn.XLOOKUP(A637,Harcamalar!$D$2:$D$120,Harcamalar!$H$2:$H$120,""),""),"")</f>
        <v/>
      </c>
      <c r="I637" s="5" t="str">
        <f t="shared" si="59"/>
        <v/>
      </c>
    </row>
    <row r="638" spans="2:9" x14ac:dyDescent="0.25">
      <c r="B638" s="7" t="str">
        <f t="shared" si="55"/>
        <v/>
      </c>
      <c r="C638" s="5" t="str">
        <f t="shared" si="60"/>
        <v/>
      </c>
      <c r="D638" s="5" t="str">
        <f t="shared" si="56"/>
        <v/>
      </c>
      <c r="E638" s="5" t="str">
        <f t="shared" si="57"/>
        <v/>
      </c>
      <c r="F638" s="5" t="str">
        <f t="shared" si="58"/>
        <v/>
      </c>
      <c r="G638" s="5" t="str">
        <f>IF(A638&lt;&gt;"",IF($M$12,_xlfn.XLOOKUP(A638,Harcamalar!$D$2:$D$100,Harcamalar!$G$2:$G$100,0),0),"")</f>
        <v/>
      </c>
      <c r="H638" s="5" t="str">
        <f>IF(A638&lt;&gt;"",IF($M$12,_xlfn.XLOOKUP(A638,Harcamalar!$D$2:$D$120,Harcamalar!$H$2:$H$120,""),""),"")</f>
        <v/>
      </c>
      <c r="I638" s="5" t="str">
        <f t="shared" si="59"/>
        <v/>
      </c>
    </row>
    <row r="639" spans="2:9" x14ac:dyDescent="0.25">
      <c r="B639" s="7" t="str">
        <f t="shared" si="55"/>
        <v/>
      </c>
      <c r="C639" s="5" t="str">
        <f t="shared" si="60"/>
        <v/>
      </c>
      <c r="D639" s="5" t="str">
        <f t="shared" si="56"/>
        <v/>
      </c>
      <c r="E639" s="5" t="str">
        <f t="shared" si="57"/>
        <v/>
      </c>
      <c r="F639" s="5" t="str">
        <f t="shared" si="58"/>
        <v/>
      </c>
      <c r="G639" s="5" t="str">
        <f>IF(A639&lt;&gt;"",IF($M$12,_xlfn.XLOOKUP(A639,Harcamalar!$D$2:$D$100,Harcamalar!$G$2:$G$100,0),0),"")</f>
        <v/>
      </c>
      <c r="H639" s="5" t="str">
        <f>IF(A639&lt;&gt;"",IF($M$12,_xlfn.XLOOKUP(A639,Harcamalar!$D$2:$D$120,Harcamalar!$H$2:$H$120,""),""),"")</f>
        <v/>
      </c>
      <c r="I639" s="5" t="str">
        <f t="shared" si="59"/>
        <v/>
      </c>
    </row>
    <row r="640" spans="2:9" x14ac:dyDescent="0.25">
      <c r="B640" s="7" t="str">
        <f t="shared" si="55"/>
        <v/>
      </c>
      <c r="C640" s="5" t="str">
        <f t="shared" si="60"/>
        <v/>
      </c>
      <c r="D640" s="5" t="str">
        <f t="shared" si="56"/>
        <v/>
      </c>
      <c r="E640" s="5" t="str">
        <f t="shared" si="57"/>
        <v/>
      </c>
      <c r="F640" s="5" t="str">
        <f t="shared" si="58"/>
        <v/>
      </c>
      <c r="G640" s="5" t="str">
        <f>IF(A640&lt;&gt;"",IF($M$12,_xlfn.XLOOKUP(A640,Harcamalar!$D$2:$D$100,Harcamalar!$G$2:$G$100,0),0),"")</f>
        <v/>
      </c>
      <c r="H640" s="5" t="str">
        <f>IF(A640&lt;&gt;"",IF($M$12,_xlfn.XLOOKUP(A640,Harcamalar!$D$2:$D$120,Harcamalar!$H$2:$H$120,""),""),"")</f>
        <v/>
      </c>
      <c r="I640" s="5" t="str">
        <f t="shared" si="59"/>
        <v/>
      </c>
    </row>
    <row r="641" spans="2:9" x14ac:dyDescent="0.25">
      <c r="B641" s="7" t="str">
        <f t="shared" si="55"/>
        <v/>
      </c>
      <c r="C641" s="5" t="str">
        <f t="shared" si="60"/>
        <v/>
      </c>
      <c r="D641" s="5" t="str">
        <f t="shared" si="56"/>
        <v/>
      </c>
      <c r="E641" s="5" t="str">
        <f t="shared" si="57"/>
        <v/>
      </c>
      <c r="F641" s="5" t="str">
        <f t="shared" si="58"/>
        <v/>
      </c>
      <c r="G641" s="5" t="str">
        <f>IF(A641&lt;&gt;"",IF($M$12,_xlfn.XLOOKUP(A641,Harcamalar!$D$2:$D$100,Harcamalar!$G$2:$G$100,0),0),"")</f>
        <v/>
      </c>
      <c r="H641" s="5" t="str">
        <f>IF(A641&lt;&gt;"",IF($M$12,_xlfn.XLOOKUP(A641,Harcamalar!$D$2:$D$120,Harcamalar!$H$2:$H$120,""),""),"")</f>
        <v/>
      </c>
      <c r="I641" s="5" t="str">
        <f t="shared" si="59"/>
        <v/>
      </c>
    </row>
    <row r="642" spans="2:9" x14ac:dyDescent="0.25">
      <c r="B642" s="7" t="str">
        <f t="shared" ref="B642:B705" si="61">IF(A642&lt;&gt;"",yas+YEAR(A642)-YEAR(hesapbaslangictarihi),"")</f>
        <v/>
      </c>
      <c r="C642" s="5" t="str">
        <f t="shared" si="60"/>
        <v/>
      </c>
      <c r="D642" s="5" t="str">
        <f t="shared" ref="D642:D705" si="62">IF($A642&lt;&gt;"",maas*(1+maasartisorani)^(YEAR(A642)-YEAR(hesapbaslangictarihi)),"")</f>
        <v/>
      </c>
      <c r="E642" s="5" t="str">
        <f t="shared" ref="E642:E705" si="63">IF($A642&lt;&gt;"",D642*tasarruforani,"")</f>
        <v/>
      </c>
      <c r="F642" s="5" t="str">
        <f t="shared" ref="F642:F705" si="64">IF($A642&lt;&gt;"",C642*reelkazancorani,"")</f>
        <v/>
      </c>
      <c r="G642" s="5" t="str">
        <f>IF(A642&lt;&gt;"",IF($M$12,_xlfn.XLOOKUP(A642,Harcamalar!$D$2:$D$100,Harcamalar!$G$2:$G$100,0),0),"")</f>
        <v/>
      </c>
      <c r="H642" s="5" t="str">
        <f>IF(A642&lt;&gt;"",IF($M$12,_xlfn.XLOOKUP(A642,Harcamalar!$D$2:$D$120,Harcamalar!$H$2:$H$120,""),""),"")</f>
        <v/>
      </c>
      <c r="I642" s="5" t="str">
        <f t="shared" si="59"/>
        <v/>
      </c>
    </row>
    <row r="643" spans="2:9" x14ac:dyDescent="0.25">
      <c r="B643" s="7" t="str">
        <f t="shared" si="61"/>
        <v/>
      </c>
      <c r="C643" s="5" t="str">
        <f t="shared" si="60"/>
        <v/>
      </c>
      <c r="D643" s="5" t="str">
        <f t="shared" si="62"/>
        <v/>
      </c>
      <c r="E643" s="5" t="str">
        <f t="shared" si="63"/>
        <v/>
      </c>
      <c r="F643" s="5" t="str">
        <f t="shared" si="64"/>
        <v/>
      </c>
      <c r="G643" s="5" t="str">
        <f>IF(A643&lt;&gt;"",IF($M$12,_xlfn.XLOOKUP(A643,Harcamalar!$D$2:$D$100,Harcamalar!$G$2:$G$100,0),0),"")</f>
        <v/>
      </c>
      <c r="H643" s="5" t="str">
        <f>IF(A643&lt;&gt;"",IF($M$12,_xlfn.XLOOKUP(A643,Harcamalar!$D$2:$D$120,Harcamalar!$H$2:$H$120,""),""),"")</f>
        <v/>
      </c>
      <c r="I643" s="5" t="str">
        <f t="shared" ref="I643:I706" si="65">IF($A643&lt;&gt;"",C643+F643+E643-G643,"")</f>
        <v/>
      </c>
    </row>
    <row r="644" spans="2:9" x14ac:dyDescent="0.25">
      <c r="B644" s="7" t="str">
        <f t="shared" si="61"/>
        <v/>
      </c>
      <c r="C644" s="5" t="str">
        <f t="shared" si="60"/>
        <v/>
      </c>
      <c r="D644" s="5" t="str">
        <f t="shared" si="62"/>
        <v/>
      </c>
      <c r="E644" s="5" t="str">
        <f t="shared" si="63"/>
        <v/>
      </c>
      <c r="F644" s="5" t="str">
        <f t="shared" si="64"/>
        <v/>
      </c>
      <c r="G644" s="5" t="str">
        <f>IF(A644&lt;&gt;"",IF($M$12,_xlfn.XLOOKUP(A644,Harcamalar!$D$2:$D$100,Harcamalar!$G$2:$G$100,0),0),"")</f>
        <v/>
      </c>
      <c r="H644" s="5" t="str">
        <f>IF(A644&lt;&gt;"",IF($M$12,_xlfn.XLOOKUP(A644,Harcamalar!$D$2:$D$120,Harcamalar!$H$2:$H$120,""),""),"")</f>
        <v/>
      </c>
      <c r="I644" s="5" t="str">
        <f t="shared" si="65"/>
        <v/>
      </c>
    </row>
    <row r="645" spans="2:9" x14ac:dyDescent="0.25">
      <c r="B645" s="7" t="str">
        <f t="shared" si="61"/>
        <v/>
      </c>
      <c r="C645" s="5" t="str">
        <f t="shared" si="60"/>
        <v/>
      </c>
      <c r="D645" s="5" t="str">
        <f t="shared" si="62"/>
        <v/>
      </c>
      <c r="E645" s="5" t="str">
        <f t="shared" si="63"/>
        <v/>
      </c>
      <c r="F645" s="5" t="str">
        <f t="shared" si="64"/>
        <v/>
      </c>
      <c r="G645" s="5" t="str">
        <f>IF(A645&lt;&gt;"",IF($M$12,_xlfn.XLOOKUP(A645,Harcamalar!$D$2:$D$100,Harcamalar!$G$2:$G$100,0),0),"")</f>
        <v/>
      </c>
      <c r="H645" s="5" t="str">
        <f>IF(A645&lt;&gt;"",IF($M$12,_xlfn.XLOOKUP(A645,Harcamalar!$D$2:$D$120,Harcamalar!$H$2:$H$120,""),""),"")</f>
        <v/>
      </c>
      <c r="I645" s="5" t="str">
        <f t="shared" si="65"/>
        <v/>
      </c>
    </row>
    <row r="646" spans="2:9" x14ac:dyDescent="0.25">
      <c r="B646" s="7" t="str">
        <f t="shared" si="61"/>
        <v/>
      </c>
      <c r="C646" s="5" t="str">
        <f t="shared" si="60"/>
        <v/>
      </c>
      <c r="D646" s="5" t="str">
        <f t="shared" si="62"/>
        <v/>
      </c>
      <c r="E646" s="5" t="str">
        <f t="shared" si="63"/>
        <v/>
      </c>
      <c r="F646" s="5" t="str">
        <f t="shared" si="64"/>
        <v/>
      </c>
      <c r="G646" s="5" t="str">
        <f>IF(A646&lt;&gt;"",IF($M$12,_xlfn.XLOOKUP(A646,Harcamalar!$D$2:$D$100,Harcamalar!$G$2:$G$100,0),0),"")</f>
        <v/>
      </c>
      <c r="H646" s="5" t="str">
        <f>IF(A646&lt;&gt;"",IF($M$12,_xlfn.XLOOKUP(A646,Harcamalar!$D$2:$D$120,Harcamalar!$H$2:$H$120,""),""),"")</f>
        <v/>
      </c>
      <c r="I646" s="5" t="str">
        <f t="shared" si="65"/>
        <v/>
      </c>
    </row>
    <row r="647" spans="2:9" x14ac:dyDescent="0.25">
      <c r="B647" s="7" t="str">
        <f t="shared" si="61"/>
        <v/>
      </c>
      <c r="C647" s="5" t="str">
        <f t="shared" si="60"/>
        <v/>
      </c>
      <c r="D647" s="5" t="str">
        <f t="shared" si="62"/>
        <v/>
      </c>
      <c r="E647" s="5" t="str">
        <f t="shared" si="63"/>
        <v/>
      </c>
      <c r="F647" s="5" t="str">
        <f t="shared" si="64"/>
        <v/>
      </c>
      <c r="G647" s="5" t="str">
        <f>IF(A647&lt;&gt;"",IF($M$12,_xlfn.XLOOKUP(A647,Harcamalar!$D$2:$D$100,Harcamalar!$G$2:$G$100,0),0),"")</f>
        <v/>
      </c>
      <c r="H647" s="5" t="str">
        <f>IF(A647&lt;&gt;"",IF($M$12,_xlfn.XLOOKUP(A647,Harcamalar!$D$2:$D$120,Harcamalar!$H$2:$H$120,""),""),"")</f>
        <v/>
      </c>
      <c r="I647" s="5" t="str">
        <f t="shared" si="65"/>
        <v/>
      </c>
    </row>
    <row r="648" spans="2:9" x14ac:dyDescent="0.25">
      <c r="B648" s="7" t="str">
        <f t="shared" si="61"/>
        <v/>
      </c>
      <c r="C648" s="5" t="str">
        <f t="shared" si="60"/>
        <v/>
      </c>
      <c r="D648" s="5" t="str">
        <f t="shared" si="62"/>
        <v/>
      </c>
      <c r="E648" s="5" t="str">
        <f t="shared" si="63"/>
        <v/>
      </c>
      <c r="F648" s="5" t="str">
        <f t="shared" si="64"/>
        <v/>
      </c>
      <c r="G648" s="5" t="str">
        <f>IF(A648&lt;&gt;"",IF($M$12,_xlfn.XLOOKUP(A648,Harcamalar!$D$2:$D$100,Harcamalar!$G$2:$G$100,0),0),"")</f>
        <v/>
      </c>
      <c r="H648" s="5" t="str">
        <f>IF(A648&lt;&gt;"",IF($M$12,_xlfn.XLOOKUP(A648,Harcamalar!$D$2:$D$120,Harcamalar!$H$2:$H$120,""),""),"")</f>
        <v/>
      </c>
      <c r="I648" s="5" t="str">
        <f t="shared" si="65"/>
        <v/>
      </c>
    </row>
    <row r="649" spans="2:9" x14ac:dyDescent="0.25">
      <c r="B649" s="7" t="str">
        <f t="shared" si="61"/>
        <v/>
      </c>
      <c r="C649" s="5" t="str">
        <f t="shared" si="60"/>
        <v/>
      </c>
      <c r="D649" s="5" t="str">
        <f t="shared" si="62"/>
        <v/>
      </c>
      <c r="E649" s="5" t="str">
        <f t="shared" si="63"/>
        <v/>
      </c>
      <c r="F649" s="5" t="str">
        <f t="shared" si="64"/>
        <v/>
      </c>
      <c r="G649" s="5" t="str">
        <f>IF(A649&lt;&gt;"",IF($M$12,_xlfn.XLOOKUP(A649,Harcamalar!$D$2:$D$100,Harcamalar!$G$2:$G$100,0),0),"")</f>
        <v/>
      </c>
      <c r="H649" s="5" t="str">
        <f>IF(A649&lt;&gt;"",IF($M$12,_xlfn.XLOOKUP(A649,Harcamalar!$D$2:$D$120,Harcamalar!$H$2:$H$120,""),""),"")</f>
        <v/>
      </c>
      <c r="I649" s="5" t="str">
        <f t="shared" si="65"/>
        <v/>
      </c>
    </row>
    <row r="650" spans="2:9" x14ac:dyDescent="0.25">
      <c r="B650" s="7" t="str">
        <f t="shared" si="61"/>
        <v/>
      </c>
      <c r="C650" s="5" t="str">
        <f t="shared" si="60"/>
        <v/>
      </c>
      <c r="D650" s="5" t="str">
        <f t="shared" si="62"/>
        <v/>
      </c>
      <c r="E650" s="5" t="str">
        <f t="shared" si="63"/>
        <v/>
      </c>
      <c r="F650" s="5" t="str">
        <f t="shared" si="64"/>
        <v/>
      </c>
      <c r="G650" s="5" t="str">
        <f>IF(A650&lt;&gt;"",IF($M$12,_xlfn.XLOOKUP(A650,Harcamalar!$D$2:$D$100,Harcamalar!$G$2:$G$100,0),0),"")</f>
        <v/>
      </c>
      <c r="H650" s="5" t="str">
        <f>IF(A650&lt;&gt;"",IF($M$12,_xlfn.XLOOKUP(A650,Harcamalar!$D$2:$D$120,Harcamalar!$H$2:$H$120,""),""),"")</f>
        <v/>
      </c>
      <c r="I650" s="5" t="str">
        <f t="shared" si="65"/>
        <v/>
      </c>
    </row>
    <row r="651" spans="2:9" x14ac:dyDescent="0.25">
      <c r="B651" s="7" t="str">
        <f t="shared" si="61"/>
        <v/>
      </c>
      <c r="C651" s="5" t="str">
        <f t="shared" si="60"/>
        <v/>
      </c>
      <c r="D651" s="5" t="str">
        <f t="shared" si="62"/>
        <v/>
      </c>
      <c r="E651" s="5" t="str">
        <f t="shared" si="63"/>
        <v/>
      </c>
      <c r="F651" s="5" t="str">
        <f t="shared" si="64"/>
        <v/>
      </c>
      <c r="G651" s="5" t="str">
        <f>IF(A651&lt;&gt;"",IF($M$12,_xlfn.XLOOKUP(A651,Harcamalar!$D$2:$D$100,Harcamalar!$G$2:$G$100,0),0),"")</f>
        <v/>
      </c>
      <c r="H651" s="5" t="str">
        <f>IF(A651&lt;&gt;"",IF($M$12,_xlfn.XLOOKUP(A651,Harcamalar!$D$2:$D$120,Harcamalar!$H$2:$H$120,""),""),"")</f>
        <v/>
      </c>
      <c r="I651" s="5" t="str">
        <f t="shared" si="65"/>
        <v/>
      </c>
    </row>
    <row r="652" spans="2:9" x14ac:dyDescent="0.25">
      <c r="B652" s="7" t="str">
        <f t="shared" si="61"/>
        <v/>
      </c>
      <c r="C652" s="5" t="str">
        <f t="shared" si="60"/>
        <v/>
      </c>
      <c r="D652" s="5" t="str">
        <f t="shared" si="62"/>
        <v/>
      </c>
      <c r="E652" s="5" t="str">
        <f t="shared" si="63"/>
        <v/>
      </c>
      <c r="F652" s="5" t="str">
        <f t="shared" si="64"/>
        <v/>
      </c>
      <c r="G652" s="5" t="str">
        <f>IF(A652&lt;&gt;"",IF($M$12,_xlfn.XLOOKUP(A652,Harcamalar!$D$2:$D$100,Harcamalar!$G$2:$G$100,0),0),"")</f>
        <v/>
      </c>
      <c r="H652" s="5" t="str">
        <f>IF(A652&lt;&gt;"",IF($M$12,_xlfn.XLOOKUP(A652,Harcamalar!$D$2:$D$120,Harcamalar!$H$2:$H$120,""),""),"")</f>
        <v/>
      </c>
      <c r="I652" s="5" t="str">
        <f t="shared" si="65"/>
        <v/>
      </c>
    </row>
    <row r="653" spans="2:9" x14ac:dyDescent="0.25">
      <c r="B653" s="7" t="str">
        <f t="shared" si="61"/>
        <v/>
      </c>
      <c r="C653" s="5" t="str">
        <f t="shared" si="60"/>
        <v/>
      </c>
      <c r="D653" s="5" t="str">
        <f t="shared" si="62"/>
        <v/>
      </c>
      <c r="E653" s="5" t="str">
        <f t="shared" si="63"/>
        <v/>
      </c>
      <c r="F653" s="5" t="str">
        <f t="shared" si="64"/>
        <v/>
      </c>
      <c r="G653" s="5" t="str">
        <f>IF(A653&lt;&gt;"",IF($M$12,_xlfn.XLOOKUP(A653,Harcamalar!$D$2:$D$100,Harcamalar!$G$2:$G$100,0),0),"")</f>
        <v/>
      </c>
      <c r="H653" s="5" t="str">
        <f>IF(A653&lt;&gt;"",IF($M$12,_xlfn.XLOOKUP(A653,Harcamalar!$D$2:$D$120,Harcamalar!$H$2:$H$120,""),""),"")</f>
        <v/>
      </c>
      <c r="I653" s="5" t="str">
        <f t="shared" si="65"/>
        <v/>
      </c>
    </row>
    <row r="654" spans="2:9" x14ac:dyDescent="0.25">
      <c r="B654" s="7" t="str">
        <f t="shared" si="61"/>
        <v/>
      </c>
      <c r="C654" s="5" t="str">
        <f t="shared" si="60"/>
        <v/>
      </c>
      <c r="D654" s="5" t="str">
        <f t="shared" si="62"/>
        <v/>
      </c>
      <c r="E654" s="5" t="str">
        <f t="shared" si="63"/>
        <v/>
      </c>
      <c r="F654" s="5" t="str">
        <f t="shared" si="64"/>
        <v/>
      </c>
      <c r="G654" s="5" t="str">
        <f>IF(A654&lt;&gt;"",IF($M$12,_xlfn.XLOOKUP(A654,Harcamalar!$D$2:$D$100,Harcamalar!$G$2:$G$100,0),0),"")</f>
        <v/>
      </c>
      <c r="H654" s="5" t="str">
        <f>IF(A654&lt;&gt;"",IF($M$12,_xlfn.XLOOKUP(A654,Harcamalar!$D$2:$D$120,Harcamalar!$H$2:$H$120,""),""),"")</f>
        <v/>
      </c>
      <c r="I654" s="5" t="str">
        <f t="shared" si="65"/>
        <v/>
      </c>
    </row>
    <row r="655" spans="2:9" x14ac:dyDescent="0.25">
      <c r="B655" s="7" t="str">
        <f t="shared" si="61"/>
        <v/>
      </c>
      <c r="C655" s="5" t="str">
        <f t="shared" si="60"/>
        <v/>
      </c>
      <c r="D655" s="5" t="str">
        <f t="shared" si="62"/>
        <v/>
      </c>
      <c r="E655" s="5" t="str">
        <f t="shared" si="63"/>
        <v/>
      </c>
      <c r="F655" s="5" t="str">
        <f t="shared" si="64"/>
        <v/>
      </c>
      <c r="G655" s="5" t="str">
        <f>IF(A655&lt;&gt;"",IF($M$12,_xlfn.XLOOKUP(A655,Harcamalar!$D$2:$D$100,Harcamalar!$G$2:$G$100,0),0),"")</f>
        <v/>
      </c>
      <c r="H655" s="5" t="str">
        <f>IF(A655&lt;&gt;"",IF($M$12,_xlfn.XLOOKUP(A655,Harcamalar!$D$2:$D$120,Harcamalar!$H$2:$H$120,""),""),"")</f>
        <v/>
      </c>
      <c r="I655" s="5" t="str">
        <f t="shared" si="65"/>
        <v/>
      </c>
    </row>
    <row r="656" spans="2:9" x14ac:dyDescent="0.25">
      <c r="B656" s="7" t="str">
        <f t="shared" si="61"/>
        <v/>
      </c>
      <c r="C656" s="5" t="str">
        <f t="shared" si="60"/>
        <v/>
      </c>
      <c r="D656" s="5" t="str">
        <f t="shared" si="62"/>
        <v/>
      </c>
      <c r="E656" s="5" t="str">
        <f t="shared" si="63"/>
        <v/>
      </c>
      <c r="F656" s="5" t="str">
        <f t="shared" si="64"/>
        <v/>
      </c>
      <c r="G656" s="5" t="str">
        <f>IF(A656&lt;&gt;"",IF($M$12,_xlfn.XLOOKUP(A656,Harcamalar!$D$2:$D$100,Harcamalar!$G$2:$G$100,0),0),"")</f>
        <v/>
      </c>
      <c r="H656" s="5" t="str">
        <f>IF(A656&lt;&gt;"",IF($M$12,_xlfn.XLOOKUP(A656,Harcamalar!$D$2:$D$120,Harcamalar!$H$2:$H$120,""),""),"")</f>
        <v/>
      </c>
      <c r="I656" s="5" t="str">
        <f t="shared" si="65"/>
        <v/>
      </c>
    </row>
    <row r="657" spans="2:9" x14ac:dyDescent="0.25">
      <c r="B657" s="7" t="str">
        <f t="shared" si="61"/>
        <v/>
      </c>
      <c r="C657" s="5" t="str">
        <f t="shared" si="60"/>
        <v/>
      </c>
      <c r="D657" s="5" t="str">
        <f t="shared" si="62"/>
        <v/>
      </c>
      <c r="E657" s="5" t="str">
        <f t="shared" si="63"/>
        <v/>
      </c>
      <c r="F657" s="5" t="str">
        <f t="shared" si="64"/>
        <v/>
      </c>
      <c r="G657" s="5" t="str">
        <f>IF(A657&lt;&gt;"",IF($M$12,_xlfn.XLOOKUP(A657,Harcamalar!$D$2:$D$100,Harcamalar!$G$2:$G$100,0),0),"")</f>
        <v/>
      </c>
      <c r="H657" s="5" t="str">
        <f>IF(A657&lt;&gt;"",IF($M$12,_xlfn.XLOOKUP(A657,Harcamalar!$D$2:$D$120,Harcamalar!$H$2:$H$120,""),""),"")</f>
        <v/>
      </c>
      <c r="I657" s="5" t="str">
        <f t="shared" si="65"/>
        <v/>
      </c>
    </row>
    <row r="658" spans="2:9" x14ac:dyDescent="0.25">
      <c r="B658" s="7" t="str">
        <f t="shared" si="61"/>
        <v/>
      </c>
      <c r="C658" s="5" t="str">
        <f t="shared" si="60"/>
        <v/>
      </c>
      <c r="D658" s="5" t="str">
        <f t="shared" si="62"/>
        <v/>
      </c>
      <c r="E658" s="5" t="str">
        <f t="shared" si="63"/>
        <v/>
      </c>
      <c r="F658" s="5" t="str">
        <f t="shared" si="64"/>
        <v/>
      </c>
      <c r="G658" s="5" t="str">
        <f>IF(A658&lt;&gt;"",IF($M$12,_xlfn.XLOOKUP(A658,Harcamalar!$D$2:$D$100,Harcamalar!$G$2:$G$100,0),0),"")</f>
        <v/>
      </c>
      <c r="H658" s="5" t="str">
        <f>IF(A658&lt;&gt;"",IF($M$12,_xlfn.XLOOKUP(A658,Harcamalar!$D$2:$D$120,Harcamalar!$H$2:$H$120,""),""),"")</f>
        <v/>
      </c>
      <c r="I658" s="5" t="str">
        <f t="shared" si="65"/>
        <v/>
      </c>
    </row>
    <row r="659" spans="2:9" x14ac:dyDescent="0.25">
      <c r="B659" s="7" t="str">
        <f t="shared" si="61"/>
        <v/>
      </c>
      <c r="C659" s="5" t="str">
        <f t="shared" si="60"/>
        <v/>
      </c>
      <c r="D659" s="5" t="str">
        <f t="shared" si="62"/>
        <v/>
      </c>
      <c r="E659" s="5" t="str">
        <f t="shared" si="63"/>
        <v/>
      </c>
      <c r="F659" s="5" t="str">
        <f t="shared" si="64"/>
        <v/>
      </c>
      <c r="G659" s="5" t="str">
        <f>IF(A659&lt;&gt;"",IF($M$12,_xlfn.XLOOKUP(A659,Harcamalar!$D$2:$D$100,Harcamalar!$G$2:$G$100,0),0),"")</f>
        <v/>
      </c>
      <c r="H659" s="5" t="str">
        <f>IF(A659&lt;&gt;"",IF($M$12,_xlfn.XLOOKUP(A659,Harcamalar!$D$2:$D$120,Harcamalar!$H$2:$H$120,""),""),"")</f>
        <v/>
      </c>
      <c r="I659" s="5" t="str">
        <f t="shared" si="65"/>
        <v/>
      </c>
    </row>
    <row r="660" spans="2:9" x14ac:dyDescent="0.25">
      <c r="B660" s="7" t="str">
        <f t="shared" si="61"/>
        <v/>
      </c>
      <c r="C660" s="5" t="str">
        <f t="shared" si="60"/>
        <v/>
      </c>
      <c r="D660" s="5" t="str">
        <f t="shared" si="62"/>
        <v/>
      </c>
      <c r="E660" s="5" t="str">
        <f t="shared" si="63"/>
        <v/>
      </c>
      <c r="F660" s="5" t="str">
        <f t="shared" si="64"/>
        <v/>
      </c>
      <c r="G660" s="5" t="str">
        <f>IF(A660&lt;&gt;"",IF($M$12,_xlfn.XLOOKUP(A660,Harcamalar!$D$2:$D$100,Harcamalar!$G$2:$G$100,0),0),"")</f>
        <v/>
      </c>
      <c r="H660" s="5" t="str">
        <f>IF(A660&lt;&gt;"",IF($M$12,_xlfn.XLOOKUP(A660,Harcamalar!$D$2:$D$120,Harcamalar!$H$2:$H$120,""),""),"")</f>
        <v/>
      </c>
      <c r="I660" s="5" t="str">
        <f t="shared" si="65"/>
        <v/>
      </c>
    </row>
    <row r="661" spans="2:9" x14ac:dyDescent="0.25">
      <c r="B661" s="7" t="str">
        <f t="shared" si="61"/>
        <v/>
      </c>
      <c r="C661" s="5" t="str">
        <f t="shared" si="60"/>
        <v/>
      </c>
      <c r="D661" s="5" t="str">
        <f t="shared" si="62"/>
        <v/>
      </c>
      <c r="E661" s="5" t="str">
        <f t="shared" si="63"/>
        <v/>
      </c>
      <c r="F661" s="5" t="str">
        <f t="shared" si="64"/>
        <v/>
      </c>
      <c r="G661" s="5" t="str">
        <f>IF(A661&lt;&gt;"",IF($M$12,_xlfn.XLOOKUP(A661,Harcamalar!$D$2:$D$100,Harcamalar!$G$2:$G$100,0),0),"")</f>
        <v/>
      </c>
      <c r="H661" s="5" t="str">
        <f>IF(A661&lt;&gt;"",IF($M$12,_xlfn.XLOOKUP(A661,Harcamalar!$D$2:$D$120,Harcamalar!$H$2:$H$120,""),""),"")</f>
        <v/>
      </c>
      <c r="I661" s="5" t="str">
        <f t="shared" si="65"/>
        <v/>
      </c>
    </row>
    <row r="662" spans="2:9" x14ac:dyDescent="0.25">
      <c r="B662" s="7" t="str">
        <f t="shared" si="61"/>
        <v/>
      </c>
      <c r="C662" s="5" t="str">
        <f t="shared" si="60"/>
        <v/>
      </c>
      <c r="D662" s="5" t="str">
        <f t="shared" si="62"/>
        <v/>
      </c>
      <c r="E662" s="5" t="str">
        <f t="shared" si="63"/>
        <v/>
      </c>
      <c r="F662" s="5" t="str">
        <f t="shared" si="64"/>
        <v/>
      </c>
      <c r="G662" s="5" t="str">
        <f>IF(A662&lt;&gt;"",IF($M$12,_xlfn.XLOOKUP(A662,Harcamalar!$D$2:$D$100,Harcamalar!$G$2:$G$100,0),0),"")</f>
        <v/>
      </c>
      <c r="H662" s="5" t="str">
        <f>IF(A662&lt;&gt;"",IF($M$12,_xlfn.XLOOKUP(A662,Harcamalar!$D$2:$D$120,Harcamalar!$H$2:$H$120,""),""),"")</f>
        <v/>
      </c>
      <c r="I662" s="5" t="str">
        <f t="shared" si="65"/>
        <v/>
      </c>
    </row>
    <row r="663" spans="2:9" x14ac:dyDescent="0.25">
      <c r="B663" s="7" t="str">
        <f t="shared" si="61"/>
        <v/>
      </c>
      <c r="C663" s="5" t="str">
        <f t="shared" si="60"/>
        <v/>
      </c>
      <c r="D663" s="5" t="str">
        <f t="shared" si="62"/>
        <v/>
      </c>
      <c r="E663" s="5" t="str">
        <f t="shared" si="63"/>
        <v/>
      </c>
      <c r="F663" s="5" t="str">
        <f t="shared" si="64"/>
        <v/>
      </c>
      <c r="G663" s="5" t="str">
        <f>IF(A663&lt;&gt;"",IF($M$12,_xlfn.XLOOKUP(A663,Harcamalar!$D$2:$D$100,Harcamalar!$G$2:$G$100,0),0),"")</f>
        <v/>
      </c>
      <c r="H663" s="5" t="str">
        <f>IF(A663&lt;&gt;"",IF($M$12,_xlfn.XLOOKUP(A663,Harcamalar!$D$2:$D$120,Harcamalar!$H$2:$H$120,""),""),"")</f>
        <v/>
      </c>
      <c r="I663" s="5" t="str">
        <f t="shared" si="65"/>
        <v/>
      </c>
    </row>
    <row r="664" spans="2:9" x14ac:dyDescent="0.25">
      <c r="B664" s="7" t="str">
        <f t="shared" si="61"/>
        <v/>
      </c>
      <c r="C664" s="5" t="str">
        <f t="shared" si="60"/>
        <v/>
      </c>
      <c r="D664" s="5" t="str">
        <f t="shared" si="62"/>
        <v/>
      </c>
      <c r="E664" s="5" t="str">
        <f t="shared" si="63"/>
        <v/>
      </c>
      <c r="F664" s="5" t="str">
        <f t="shared" si="64"/>
        <v/>
      </c>
      <c r="G664" s="5" t="str">
        <f>IF(A664&lt;&gt;"",IF($M$12,_xlfn.XLOOKUP(A664,Harcamalar!$D$2:$D$100,Harcamalar!$G$2:$G$100,0),0),"")</f>
        <v/>
      </c>
      <c r="H664" s="5" t="str">
        <f>IF(A664&lt;&gt;"",IF($M$12,_xlfn.XLOOKUP(A664,Harcamalar!$D$2:$D$120,Harcamalar!$H$2:$H$120,""),""),"")</f>
        <v/>
      </c>
      <c r="I664" s="5" t="str">
        <f t="shared" si="65"/>
        <v/>
      </c>
    </row>
    <row r="665" spans="2:9" x14ac:dyDescent="0.25">
      <c r="B665" s="7" t="str">
        <f t="shared" si="61"/>
        <v/>
      </c>
      <c r="C665" s="5" t="str">
        <f t="shared" si="60"/>
        <v/>
      </c>
      <c r="D665" s="5" t="str">
        <f t="shared" si="62"/>
        <v/>
      </c>
      <c r="E665" s="5" t="str">
        <f t="shared" si="63"/>
        <v/>
      </c>
      <c r="F665" s="5" t="str">
        <f t="shared" si="64"/>
        <v/>
      </c>
      <c r="G665" s="5" t="str">
        <f>IF(A665&lt;&gt;"",IF($M$12,_xlfn.XLOOKUP(A665,Harcamalar!$D$2:$D$100,Harcamalar!$G$2:$G$100,0),0),"")</f>
        <v/>
      </c>
      <c r="H665" s="5" t="str">
        <f>IF(A665&lt;&gt;"",IF($M$12,_xlfn.XLOOKUP(A665,Harcamalar!$D$2:$D$120,Harcamalar!$H$2:$H$120,""),""),"")</f>
        <v/>
      </c>
      <c r="I665" s="5" t="str">
        <f t="shared" si="65"/>
        <v/>
      </c>
    </row>
    <row r="666" spans="2:9" x14ac:dyDescent="0.25">
      <c r="B666" s="7" t="str">
        <f t="shared" si="61"/>
        <v/>
      </c>
      <c r="C666" s="5" t="str">
        <f t="shared" si="60"/>
        <v/>
      </c>
      <c r="D666" s="5" t="str">
        <f t="shared" si="62"/>
        <v/>
      </c>
      <c r="E666" s="5" t="str">
        <f t="shared" si="63"/>
        <v/>
      </c>
      <c r="F666" s="5" t="str">
        <f t="shared" si="64"/>
        <v/>
      </c>
      <c r="G666" s="5" t="str">
        <f>IF(A666&lt;&gt;"",IF($M$12,_xlfn.XLOOKUP(A666,Harcamalar!$D$2:$D$100,Harcamalar!$G$2:$G$100,0),0),"")</f>
        <v/>
      </c>
      <c r="H666" s="5" t="str">
        <f>IF(A666&lt;&gt;"",IF($M$12,_xlfn.XLOOKUP(A666,Harcamalar!$D$2:$D$120,Harcamalar!$H$2:$H$120,""),""),"")</f>
        <v/>
      </c>
      <c r="I666" s="5" t="str">
        <f t="shared" si="65"/>
        <v/>
      </c>
    </row>
    <row r="667" spans="2:9" x14ac:dyDescent="0.25">
      <c r="B667" s="7" t="str">
        <f t="shared" si="61"/>
        <v/>
      </c>
      <c r="C667" s="5" t="str">
        <f t="shared" si="60"/>
        <v/>
      </c>
      <c r="D667" s="5" t="str">
        <f t="shared" si="62"/>
        <v/>
      </c>
      <c r="E667" s="5" t="str">
        <f t="shared" si="63"/>
        <v/>
      </c>
      <c r="F667" s="5" t="str">
        <f t="shared" si="64"/>
        <v/>
      </c>
      <c r="G667" s="5" t="str">
        <f>IF(A667&lt;&gt;"",IF($M$12,_xlfn.XLOOKUP(A667,Harcamalar!$D$2:$D$100,Harcamalar!$G$2:$G$100,0),0),"")</f>
        <v/>
      </c>
      <c r="H667" s="5" t="str">
        <f>IF(A667&lt;&gt;"",IF($M$12,_xlfn.XLOOKUP(A667,Harcamalar!$D$2:$D$120,Harcamalar!$H$2:$H$120,""),""),"")</f>
        <v/>
      </c>
      <c r="I667" s="5" t="str">
        <f t="shared" si="65"/>
        <v/>
      </c>
    </row>
    <row r="668" spans="2:9" x14ac:dyDescent="0.25">
      <c r="B668" s="7" t="str">
        <f t="shared" si="61"/>
        <v/>
      </c>
      <c r="C668" s="5" t="str">
        <f t="shared" si="60"/>
        <v/>
      </c>
      <c r="D668" s="5" t="str">
        <f t="shared" si="62"/>
        <v/>
      </c>
      <c r="E668" s="5" t="str">
        <f t="shared" si="63"/>
        <v/>
      </c>
      <c r="F668" s="5" t="str">
        <f t="shared" si="64"/>
        <v/>
      </c>
      <c r="G668" s="5" t="str">
        <f>IF(A668&lt;&gt;"",IF($M$12,_xlfn.XLOOKUP(A668,Harcamalar!$D$2:$D$100,Harcamalar!$G$2:$G$100,0),0),"")</f>
        <v/>
      </c>
      <c r="H668" s="5" t="str">
        <f>IF(A668&lt;&gt;"",IF($M$12,_xlfn.XLOOKUP(A668,Harcamalar!$D$2:$D$120,Harcamalar!$H$2:$H$120,""),""),"")</f>
        <v/>
      </c>
      <c r="I668" s="5" t="str">
        <f t="shared" si="65"/>
        <v/>
      </c>
    </row>
    <row r="669" spans="2:9" x14ac:dyDescent="0.25">
      <c r="B669" s="7" t="str">
        <f t="shared" si="61"/>
        <v/>
      </c>
      <c r="C669" s="5" t="str">
        <f t="shared" si="60"/>
        <v/>
      </c>
      <c r="D669" s="5" t="str">
        <f t="shared" si="62"/>
        <v/>
      </c>
      <c r="E669" s="5" t="str">
        <f t="shared" si="63"/>
        <v/>
      </c>
      <c r="F669" s="5" t="str">
        <f t="shared" si="64"/>
        <v/>
      </c>
      <c r="G669" s="5" t="str">
        <f>IF(A669&lt;&gt;"",IF($M$12,_xlfn.XLOOKUP(A669,Harcamalar!$D$2:$D$100,Harcamalar!$G$2:$G$100,0),0),"")</f>
        <v/>
      </c>
      <c r="H669" s="5" t="str">
        <f>IF(A669&lt;&gt;"",IF($M$12,_xlfn.XLOOKUP(A669,Harcamalar!$D$2:$D$120,Harcamalar!$H$2:$H$120,""),""),"")</f>
        <v/>
      </c>
      <c r="I669" s="5" t="str">
        <f t="shared" si="65"/>
        <v/>
      </c>
    </row>
    <row r="670" spans="2:9" x14ac:dyDescent="0.25">
      <c r="B670" s="7" t="str">
        <f t="shared" si="61"/>
        <v/>
      </c>
      <c r="C670" s="5" t="str">
        <f t="shared" si="60"/>
        <v/>
      </c>
      <c r="D670" s="5" t="str">
        <f t="shared" si="62"/>
        <v/>
      </c>
      <c r="E670" s="5" t="str">
        <f t="shared" si="63"/>
        <v/>
      </c>
      <c r="F670" s="5" t="str">
        <f t="shared" si="64"/>
        <v/>
      </c>
      <c r="G670" s="5" t="str">
        <f>IF(A670&lt;&gt;"",IF($M$12,_xlfn.XLOOKUP(A670,Harcamalar!$D$2:$D$100,Harcamalar!$G$2:$G$100,0),0),"")</f>
        <v/>
      </c>
      <c r="H670" s="5" t="str">
        <f>IF(A670&lt;&gt;"",IF($M$12,_xlfn.XLOOKUP(A670,Harcamalar!$D$2:$D$120,Harcamalar!$H$2:$H$120,""),""),"")</f>
        <v/>
      </c>
      <c r="I670" s="5" t="str">
        <f t="shared" si="65"/>
        <v/>
      </c>
    </row>
    <row r="671" spans="2:9" x14ac:dyDescent="0.25">
      <c r="B671" s="7" t="str">
        <f t="shared" si="61"/>
        <v/>
      </c>
      <c r="C671" s="5" t="str">
        <f t="shared" si="60"/>
        <v/>
      </c>
      <c r="D671" s="5" t="str">
        <f t="shared" si="62"/>
        <v/>
      </c>
      <c r="E671" s="5" t="str">
        <f t="shared" si="63"/>
        <v/>
      </c>
      <c r="F671" s="5" t="str">
        <f t="shared" si="64"/>
        <v/>
      </c>
      <c r="G671" s="5" t="str">
        <f>IF(A671&lt;&gt;"",IF($M$12,_xlfn.XLOOKUP(A671,Harcamalar!$D$2:$D$100,Harcamalar!$G$2:$G$100,0),0),"")</f>
        <v/>
      </c>
      <c r="H671" s="5" t="str">
        <f>IF(A671&lt;&gt;"",IF($M$12,_xlfn.XLOOKUP(A671,Harcamalar!$D$2:$D$120,Harcamalar!$H$2:$H$120,""),""),"")</f>
        <v/>
      </c>
      <c r="I671" s="5" t="str">
        <f t="shared" si="65"/>
        <v/>
      </c>
    </row>
    <row r="672" spans="2:9" x14ac:dyDescent="0.25">
      <c r="B672" s="7" t="str">
        <f t="shared" si="61"/>
        <v/>
      </c>
      <c r="C672" s="5" t="str">
        <f t="shared" si="60"/>
        <v/>
      </c>
      <c r="D672" s="5" t="str">
        <f t="shared" si="62"/>
        <v/>
      </c>
      <c r="E672" s="5" t="str">
        <f t="shared" si="63"/>
        <v/>
      </c>
      <c r="F672" s="5" t="str">
        <f t="shared" si="64"/>
        <v/>
      </c>
      <c r="G672" s="5" t="str">
        <f>IF(A672&lt;&gt;"",IF($M$12,_xlfn.XLOOKUP(A672,Harcamalar!$D$2:$D$100,Harcamalar!$G$2:$G$100,0),0),"")</f>
        <v/>
      </c>
      <c r="H672" s="5" t="str">
        <f>IF(A672&lt;&gt;"",IF($M$12,_xlfn.XLOOKUP(A672,Harcamalar!$D$2:$D$120,Harcamalar!$H$2:$H$120,""),""),"")</f>
        <v/>
      </c>
      <c r="I672" s="5" t="str">
        <f t="shared" si="65"/>
        <v/>
      </c>
    </row>
    <row r="673" spans="2:9" x14ac:dyDescent="0.25">
      <c r="B673" s="7" t="str">
        <f t="shared" si="61"/>
        <v/>
      </c>
      <c r="C673" s="5" t="str">
        <f t="shared" si="60"/>
        <v/>
      </c>
      <c r="D673" s="5" t="str">
        <f t="shared" si="62"/>
        <v/>
      </c>
      <c r="E673" s="5" t="str">
        <f t="shared" si="63"/>
        <v/>
      </c>
      <c r="F673" s="5" t="str">
        <f t="shared" si="64"/>
        <v/>
      </c>
      <c r="G673" s="5" t="str">
        <f>IF(A673&lt;&gt;"",IF($M$12,_xlfn.XLOOKUP(A673,Harcamalar!$D$2:$D$100,Harcamalar!$G$2:$G$100,0),0),"")</f>
        <v/>
      </c>
      <c r="H673" s="5" t="str">
        <f>IF(A673&lt;&gt;"",IF($M$12,_xlfn.XLOOKUP(A673,Harcamalar!$D$2:$D$120,Harcamalar!$H$2:$H$120,""),""),"")</f>
        <v/>
      </c>
      <c r="I673" s="5" t="str">
        <f t="shared" si="65"/>
        <v/>
      </c>
    </row>
    <row r="674" spans="2:9" x14ac:dyDescent="0.25">
      <c r="B674" s="7" t="str">
        <f t="shared" si="61"/>
        <v/>
      </c>
      <c r="C674" s="5" t="str">
        <f t="shared" si="60"/>
        <v/>
      </c>
      <c r="D674" s="5" t="str">
        <f t="shared" si="62"/>
        <v/>
      </c>
      <c r="E674" s="5" t="str">
        <f t="shared" si="63"/>
        <v/>
      </c>
      <c r="F674" s="5" t="str">
        <f t="shared" si="64"/>
        <v/>
      </c>
      <c r="G674" s="5" t="str">
        <f>IF(A674&lt;&gt;"",IF($M$12,_xlfn.XLOOKUP(A674,Harcamalar!$D$2:$D$100,Harcamalar!$G$2:$G$100,0),0),"")</f>
        <v/>
      </c>
      <c r="H674" s="5" t="str">
        <f>IF(A674&lt;&gt;"",IF($M$12,_xlfn.XLOOKUP(A674,Harcamalar!$D$2:$D$120,Harcamalar!$H$2:$H$120,""),""),"")</f>
        <v/>
      </c>
      <c r="I674" s="5" t="str">
        <f t="shared" si="65"/>
        <v/>
      </c>
    </row>
    <row r="675" spans="2:9" x14ac:dyDescent="0.25">
      <c r="B675" s="7" t="str">
        <f t="shared" si="61"/>
        <v/>
      </c>
      <c r="C675" s="5" t="str">
        <f t="shared" si="60"/>
        <v/>
      </c>
      <c r="D675" s="5" t="str">
        <f t="shared" si="62"/>
        <v/>
      </c>
      <c r="E675" s="5" t="str">
        <f t="shared" si="63"/>
        <v/>
      </c>
      <c r="F675" s="5" t="str">
        <f t="shared" si="64"/>
        <v/>
      </c>
      <c r="G675" s="5" t="str">
        <f>IF(A675&lt;&gt;"",IF($M$12,_xlfn.XLOOKUP(A675,Harcamalar!$D$2:$D$100,Harcamalar!$G$2:$G$100,0),0),"")</f>
        <v/>
      </c>
      <c r="H675" s="5" t="str">
        <f>IF(A675&lt;&gt;"",IF($M$12,_xlfn.XLOOKUP(A675,Harcamalar!$D$2:$D$120,Harcamalar!$H$2:$H$120,""),""),"")</f>
        <v/>
      </c>
      <c r="I675" s="5" t="str">
        <f t="shared" si="65"/>
        <v/>
      </c>
    </row>
    <row r="676" spans="2:9" x14ac:dyDescent="0.25">
      <c r="B676" s="7" t="str">
        <f t="shared" si="61"/>
        <v/>
      </c>
      <c r="C676" s="5" t="str">
        <f t="shared" si="60"/>
        <v/>
      </c>
      <c r="D676" s="5" t="str">
        <f t="shared" si="62"/>
        <v/>
      </c>
      <c r="E676" s="5" t="str">
        <f t="shared" si="63"/>
        <v/>
      </c>
      <c r="F676" s="5" t="str">
        <f t="shared" si="64"/>
        <v/>
      </c>
      <c r="G676" s="5" t="str">
        <f>IF(A676&lt;&gt;"",IF($M$12,_xlfn.XLOOKUP(A676,Harcamalar!$D$2:$D$100,Harcamalar!$G$2:$G$100,0),0),"")</f>
        <v/>
      </c>
      <c r="H676" s="5" t="str">
        <f>IF(A676&lt;&gt;"",IF($M$12,_xlfn.XLOOKUP(A676,Harcamalar!$D$2:$D$120,Harcamalar!$H$2:$H$120,""),""),"")</f>
        <v/>
      </c>
      <c r="I676" s="5" t="str">
        <f t="shared" si="65"/>
        <v/>
      </c>
    </row>
    <row r="677" spans="2:9" x14ac:dyDescent="0.25">
      <c r="B677" s="7" t="str">
        <f t="shared" si="61"/>
        <v/>
      </c>
      <c r="C677" s="5" t="str">
        <f t="shared" si="60"/>
        <v/>
      </c>
      <c r="D677" s="5" t="str">
        <f t="shared" si="62"/>
        <v/>
      </c>
      <c r="E677" s="5" t="str">
        <f t="shared" si="63"/>
        <v/>
      </c>
      <c r="F677" s="5" t="str">
        <f t="shared" si="64"/>
        <v/>
      </c>
      <c r="G677" s="5" t="str">
        <f>IF(A677&lt;&gt;"",IF($M$12,_xlfn.XLOOKUP(A677,Harcamalar!$D$2:$D$100,Harcamalar!$G$2:$G$100,0),0),"")</f>
        <v/>
      </c>
      <c r="H677" s="5" t="str">
        <f>IF(A677&lt;&gt;"",IF($M$12,_xlfn.XLOOKUP(A677,Harcamalar!$D$2:$D$120,Harcamalar!$H$2:$H$120,""),""),"")</f>
        <v/>
      </c>
      <c r="I677" s="5" t="str">
        <f t="shared" si="65"/>
        <v/>
      </c>
    </row>
    <row r="678" spans="2:9" x14ac:dyDescent="0.25">
      <c r="B678" s="7" t="str">
        <f t="shared" si="61"/>
        <v/>
      </c>
      <c r="C678" s="5" t="str">
        <f t="shared" si="60"/>
        <v/>
      </c>
      <c r="D678" s="5" t="str">
        <f t="shared" si="62"/>
        <v/>
      </c>
      <c r="E678" s="5" t="str">
        <f t="shared" si="63"/>
        <v/>
      </c>
      <c r="F678" s="5" t="str">
        <f t="shared" si="64"/>
        <v/>
      </c>
      <c r="G678" s="5" t="str">
        <f>IF(A678&lt;&gt;"",IF($M$12,_xlfn.XLOOKUP(A678,Harcamalar!$D$2:$D$100,Harcamalar!$G$2:$G$100,0),0),"")</f>
        <v/>
      </c>
      <c r="H678" s="5" t="str">
        <f>IF(A678&lt;&gt;"",IF($M$12,_xlfn.XLOOKUP(A678,Harcamalar!$D$2:$D$120,Harcamalar!$H$2:$H$120,""),""),"")</f>
        <v/>
      </c>
      <c r="I678" s="5" t="str">
        <f t="shared" si="65"/>
        <v/>
      </c>
    </row>
    <row r="679" spans="2:9" x14ac:dyDescent="0.25">
      <c r="B679" s="7" t="str">
        <f t="shared" si="61"/>
        <v/>
      </c>
      <c r="C679" s="5" t="str">
        <f t="shared" ref="C679:C742" si="66">IF($A679&lt;&gt;"",I678,"")</f>
        <v/>
      </c>
      <c r="D679" s="5" t="str">
        <f t="shared" si="62"/>
        <v/>
      </c>
      <c r="E679" s="5" t="str">
        <f t="shared" si="63"/>
        <v/>
      </c>
      <c r="F679" s="5" t="str">
        <f t="shared" si="64"/>
        <v/>
      </c>
      <c r="G679" s="5" t="str">
        <f>IF(A679&lt;&gt;"",IF($M$12,_xlfn.XLOOKUP(A679,Harcamalar!$D$2:$D$100,Harcamalar!$G$2:$G$100,0),0),"")</f>
        <v/>
      </c>
      <c r="H679" s="5" t="str">
        <f>IF(A679&lt;&gt;"",IF($M$12,_xlfn.XLOOKUP(A679,Harcamalar!$D$2:$D$120,Harcamalar!$H$2:$H$120,""),""),"")</f>
        <v/>
      </c>
      <c r="I679" s="5" t="str">
        <f t="shared" si="65"/>
        <v/>
      </c>
    </row>
    <row r="680" spans="2:9" x14ac:dyDescent="0.25">
      <c r="B680" s="7" t="str">
        <f t="shared" si="61"/>
        <v/>
      </c>
      <c r="C680" s="5" t="str">
        <f t="shared" si="66"/>
        <v/>
      </c>
      <c r="D680" s="5" t="str">
        <f t="shared" si="62"/>
        <v/>
      </c>
      <c r="E680" s="5" t="str">
        <f t="shared" si="63"/>
        <v/>
      </c>
      <c r="F680" s="5" t="str">
        <f t="shared" si="64"/>
        <v/>
      </c>
      <c r="G680" s="5" t="str">
        <f>IF(A680&lt;&gt;"",IF($M$12,_xlfn.XLOOKUP(A680,Harcamalar!$D$2:$D$100,Harcamalar!$G$2:$G$100,0),0),"")</f>
        <v/>
      </c>
      <c r="H680" s="5" t="str">
        <f>IF(A680&lt;&gt;"",IF($M$12,_xlfn.XLOOKUP(A680,Harcamalar!$D$2:$D$120,Harcamalar!$H$2:$H$120,""),""),"")</f>
        <v/>
      </c>
      <c r="I680" s="5" t="str">
        <f t="shared" si="65"/>
        <v/>
      </c>
    </row>
    <row r="681" spans="2:9" x14ac:dyDescent="0.25">
      <c r="B681" s="7" t="str">
        <f t="shared" si="61"/>
        <v/>
      </c>
      <c r="C681" s="5" t="str">
        <f t="shared" si="66"/>
        <v/>
      </c>
      <c r="D681" s="5" t="str">
        <f t="shared" si="62"/>
        <v/>
      </c>
      <c r="E681" s="5" t="str">
        <f t="shared" si="63"/>
        <v/>
      </c>
      <c r="F681" s="5" t="str">
        <f t="shared" si="64"/>
        <v/>
      </c>
      <c r="G681" s="5" t="str">
        <f>IF(A681&lt;&gt;"",IF($M$12,_xlfn.XLOOKUP(A681,Harcamalar!$D$2:$D$100,Harcamalar!$G$2:$G$100,0),0),"")</f>
        <v/>
      </c>
      <c r="H681" s="5" t="str">
        <f>IF(A681&lt;&gt;"",IF($M$12,_xlfn.XLOOKUP(A681,Harcamalar!$D$2:$D$120,Harcamalar!$H$2:$H$120,""),""),"")</f>
        <v/>
      </c>
      <c r="I681" s="5" t="str">
        <f t="shared" si="65"/>
        <v/>
      </c>
    </row>
    <row r="682" spans="2:9" x14ac:dyDescent="0.25">
      <c r="B682" s="7" t="str">
        <f t="shared" si="61"/>
        <v/>
      </c>
      <c r="C682" s="5" t="str">
        <f t="shared" si="66"/>
        <v/>
      </c>
      <c r="D682" s="5" t="str">
        <f t="shared" si="62"/>
        <v/>
      </c>
      <c r="E682" s="5" t="str">
        <f t="shared" si="63"/>
        <v/>
      </c>
      <c r="F682" s="5" t="str">
        <f t="shared" si="64"/>
        <v/>
      </c>
      <c r="G682" s="5" t="str">
        <f>IF(A682&lt;&gt;"",IF($M$12,_xlfn.XLOOKUP(A682,Harcamalar!$D$2:$D$100,Harcamalar!$G$2:$G$100,0),0),"")</f>
        <v/>
      </c>
      <c r="H682" s="5" t="str">
        <f>IF(A682&lt;&gt;"",IF($M$12,_xlfn.XLOOKUP(A682,Harcamalar!$D$2:$D$120,Harcamalar!$H$2:$H$120,""),""),"")</f>
        <v/>
      </c>
      <c r="I682" s="5" t="str">
        <f t="shared" si="65"/>
        <v/>
      </c>
    </row>
    <row r="683" spans="2:9" x14ac:dyDescent="0.25">
      <c r="B683" s="7" t="str">
        <f t="shared" si="61"/>
        <v/>
      </c>
      <c r="C683" s="5" t="str">
        <f t="shared" si="66"/>
        <v/>
      </c>
      <c r="D683" s="5" t="str">
        <f t="shared" si="62"/>
        <v/>
      </c>
      <c r="E683" s="5" t="str">
        <f t="shared" si="63"/>
        <v/>
      </c>
      <c r="F683" s="5" t="str">
        <f t="shared" si="64"/>
        <v/>
      </c>
      <c r="G683" s="5" t="str">
        <f>IF(A683&lt;&gt;"",IF($M$12,_xlfn.XLOOKUP(A683,Harcamalar!$D$2:$D$100,Harcamalar!$G$2:$G$100,0),0),"")</f>
        <v/>
      </c>
      <c r="H683" s="5" t="str">
        <f>IF(A683&lt;&gt;"",IF($M$12,_xlfn.XLOOKUP(A683,Harcamalar!$D$2:$D$120,Harcamalar!$H$2:$H$120,""),""),"")</f>
        <v/>
      </c>
      <c r="I683" s="5" t="str">
        <f t="shared" si="65"/>
        <v/>
      </c>
    </row>
    <row r="684" spans="2:9" x14ac:dyDescent="0.25">
      <c r="B684" s="7" t="str">
        <f t="shared" si="61"/>
        <v/>
      </c>
      <c r="C684" s="5" t="str">
        <f t="shared" si="66"/>
        <v/>
      </c>
      <c r="D684" s="5" t="str">
        <f t="shared" si="62"/>
        <v/>
      </c>
      <c r="E684" s="5" t="str">
        <f t="shared" si="63"/>
        <v/>
      </c>
      <c r="F684" s="5" t="str">
        <f t="shared" si="64"/>
        <v/>
      </c>
      <c r="G684" s="5" t="str">
        <f>IF(A684&lt;&gt;"",IF($M$12,_xlfn.XLOOKUP(A684,Harcamalar!$D$2:$D$100,Harcamalar!$G$2:$G$100,0),0),"")</f>
        <v/>
      </c>
      <c r="H684" s="5" t="str">
        <f>IF(A684&lt;&gt;"",IF($M$12,_xlfn.XLOOKUP(A684,Harcamalar!$D$2:$D$120,Harcamalar!$H$2:$H$120,""),""),"")</f>
        <v/>
      </c>
      <c r="I684" s="5" t="str">
        <f t="shared" si="65"/>
        <v/>
      </c>
    </row>
    <row r="685" spans="2:9" x14ac:dyDescent="0.25">
      <c r="B685" s="7" t="str">
        <f t="shared" si="61"/>
        <v/>
      </c>
      <c r="C685" s="5" t="str">
        <f t="shared" si="66"/>
        <v/>
      </c>
      <c r="D685" s="5" t="str">
        <f t="shared" si="62"/>
        <v/>
      </c>
      <c r="E685" s="5" t="str">
        <f t="shared" si="63"/>
        <v/>
      </c>
      <c r="F685" s="5" t="str">
        <f t="shared" si="64"/>
        <v/>
      </c>
      <c r="G685" s="5" t="str">
        <f>IF(A685&lt;&gt;"",IF($M$12,_xlfn.XLOOKUP(A685,Harcamalar!$D$2:$D$100,Harcamalar!$G$2:$G$100,0),0),"")</f>
        <v/>
      </c>
      <c r="H685" s="5" t="str">
        <f>IF(A685&lt;&gt;"",IF($M$12,_xlfn.XLOOKUP(A685,Harcamalar!$D$2:$D$120,Harcamalar!$H$2:$H$120,""),""),"")</f>
        <v/>
      </c>
      <c r="I685" s="5" t="str">
        <f t="shared" si="65"/>
        <v/>
      </c>
    </row>
    <row r="686" spans="2:9" x14ac:dyDescent="0.25">
      <c r="B686" s="7" t="str">
        <f t="shared" si="61"/>
        <v/>
      </c>
      <c r="C686" s="5" t="str">
        <f t="shared" si="66"/>
        <v/>
      </c>
      <c r="D686" s="5" t="str">
        <f t="shared" si="62"/>
        <v/>
      </c>
      <c r="E686" s="5" t="str">
        <f t="shared" si="63"/>
        <v/>
      </c>
      <c r="F686" s="5" t="str">
        <f t="shared" si="64"/>
        <v/>
      </c>
      <c r="G686" s="5" t="str">
        <f>IF(A686&lt;&gt;"",IF($M$12,_xlfn.XLOOKUP(A686,Harcamalar!$D$2:$D$100,Harcamalar!$G$2:$G$100,0),0),"")</f>
        <v/>
      </c>
      <c r="H686" s="5" t="str">
        <f>IF(A686&lt;&gt;"",IF($M$12,_xlfn.XLOOKUP(A686,Harcamalar!$D$2:$D$120,Harcamalar!$H$2:$H$120,""),""),"")</f>
        <v/>
      </c>
      <c r="I686" s="5" t="str">
        <f t="shared" si="65"/>
        <v/>
      </c>
    </row>
    <row r="687" spans="2:9" x14ac:dyDescent="0.25">
      <c r="B687" s="7" t="str">
        <f t="shared" si="61"/>
        <v/>
      </c>
      <c r="C687" s="5" t="str">
        <f t="shared" si="66"/>
        <v/>
      </c>
      <c r="D687" s="5" t="str">
        <f t="shared" si="62"/>
        <v/>
      </c>
      <c r="E687" s="5" t="str">
        <f t="shared" si="63"/>
        <v/>
      </c>
      <c r="F687" s="5" t="str">
        <f t="shared" si="64"/>
        <v/>
      </c>
      <c r="G687" s="5" t="str">
        <f>IF(A687&lt;&gt;"",IF($M$12,_xlfn.XLOOKUP(A687,Harcamalar!$D$2:$D$100,Harcamalar!$G$2:$G$100,0),0),"")</f>
        <v/>
      </c>
      <c r="H687" s="5" t="str">
        <f>IF(A687&lt;&gt;"",IF($M$12,_xlfn.XLOOKUP(A687,Harcamalar!$D$2:$D$120,Harcamalar!$H$2:$H$120,""),""),"")</f>
        <v/>
      </c>
      <c r="I687" s="5" t="str">
        <f t="shared" si="65"/>
        <v/>
      </c>
    </row>
    <row r="688" spans="2:9" x14ac:dyDescent="0.25">
      <c r="B688" s="7" t="str">
        <f t="shared" si="61"/>
        <v/>
      </c>
      <c r="C688" s="5" t="str">
        <f t="shared" si="66"/>
        <v/>
      </c>
      <c r="D688" s="5" t="str">
        <f t="shared" si="62"/>
        <v/>
      </c>
      <c r="E688" s="5" t="str">
        <f t="shared" si="63"/>
        <v/>
      </c>
      <c r="F688" s="5" t="str">
        <f t="shared" si="64"/>
        <v/>
      </c>
      <c r="G688" s="5" t="str">
        <f>IF(A688&lt;&gt;"",IF($M$12,_xlfn.XLOOKUP(A688,Harcamalar!$D$2:$D$100,Harcamalar!$G$2:$G$100,0),0),"")</f>
        <v/>
      </c>
      <c r="H688" s="5" t="str">
        <f>IF(A688&lt;&gt;"",IF($M$12,_xlfn.XLOOKUP(A688,Harcamalar!$D$2:$D$120,Harcamalar!$H$2:$H$120,""),""),"")</f>
        <v/>
      </c>
      <c r="I688" s="5" t="str">
        <f t="shared" si="65"/>
        <v/>
      </c>
    </row>
    <row r="689" spans="2:9" x14ac:dyDescent="0.25">
      <c r="B689" s="7" t="str">
        <f t="shared" si="61"/>
        <v/>
      </c>
      <c r="C689" s="5" t="str">
        <f t="shared" si="66"/>
        <v/>
      </c>
      <c r="D689" s="5" t="str">
        <f t="shared" si="62"/>
        <v/>
      </c>
      <c r="E689" s="5" t="str">
        <f t="shared" si="63"/>
        <v/>
      </c>
      <c r="F689" s="5" t="str">
        <f t="shared" si="64"/>
        <v/>
      </c>
      <c r="G689" s="5" t="str">
        <f>IF(A689&lt;&gt;"",IF($M$12,_xlfn.XLOOKUP(A689,Harcamalar!$D$2:$D$100,Harcamalar!$G$2:$G$100,0),0),"")</f>
        <v/>
      </c>
      <c r="H689" s="5" t="str">
        <f>IF(A689&lt;&gt;"",IF($M$12,_xlfn.XLOOKUP(A689,Harcamalar!$D$2:$D$120,Harcamalar!$H$2:$H$120,""),""),"")</f>
        <v/>
      </c>
      <c r="I689" s="5" t="str">
        <f t="shared" si="65"/>
        <v/>
      </c>
    </row>
    <row r="690" spans="2:9" x14ac:dyDescent="0.25">
      <c r="B690" s="7" t="str">
        <f t="shared" si="61"/>
        <v/>
      </c>
      <c r="C690" s="5" t="str">
        <f t="shared" si="66"/>
        <v/>
      </c>
      <c r="D690" s="5" t="str">
        <f t="shared" si="62"/>
        <v/>
      </c>
      <c r="E690" s="5" t="str">
        <f t="shared" si="63"/>
        <v/>
      </c>
      <c r="F690" s="5" t="str">
        <f t="shared" si="64"/>
        <v/>
      </c>
      <c r="G690" s="5" t="str">
        <f>IF(A690&lt;&gt;"",IF($M$12,_xlfn.XLOOKUP(A690,Harcamalar!$D$2:$D$100,Harcamalar!$G$2:$G$100,0),0),"")</f>
        <v/>
      </c>
      <c r="H690" s="5" t="str">
        <f>IF(A690&lt;&gt;"",IF($M$12,_xlfn.XLOOKUP(A690,Harcamalar!$D$2:$D$120,Harcamalar!$H$2:$H$120,""),""),"")</f>
        <v/>
      </c>
      <c r="I690" s="5" t="str">
        <f t="shared" si="65"/>
        <v/>
      </c>
    </row>
    <row r="691" spans="2:9" x14ac:dyDescent="0.25">
      <c r="B691" s="7" t="str">
        <f t="shared" si="61"/>
        <v/>
      </c>
      <c r="C691" s="5" t="str">
        <f t="shared" si="66"/>
        <v/>
      </c>
      <c r="D691" s="5" t="str">
        <f t="shared" si="62"/>
        <v/>
      </c>
      <c r="E691" s="5" t="str">
        <f t="shared" si="63"/>
        <v/>
      </c>
      <c r="F691" s="5" t="str">
        <f t="shared" si="64"/>
        <v/>
      </c>
      <c r="G691" s="5" t="str">
        <f>IF(A691&lt;&gt;"",IF($M$12,_xlfn.XLOOKUP(A691,Harcamalar!$D$2:$D$100,Harcamalar!$G$2:$G$100,0),0),"")</f>
        <v/>
      </c>
      <c r="H691" s="5" t="str">
        <f>IF(A691&lt;&gt;"",IF($M$12,_xlfn.XLOOKUP(A691,Harcamalar!$D$2:$D$120,Harcamalar!$H$2:$H$120,""),""),"")</f>
        <v/>
      </c>
      <c r="I691" s="5" t="str">
        <f t="shared" si="65"/>
        <v/>
      </c>
    </row>
    <row r="692" spans="2:9" x14ac:dyDescent="0.25">
      <c r="B692" s="7" t="str">
        <f t="shared" si="61"/>
        <v/>
      </c>
      <c r="C692" s="5" t="str">
        <f t="shared" si="66"/>
        <v/>
      </c>
      <c r="D692" s="5" t="str">
        <f t="shared" si="62"/>
        <v/>
      </c>
      <c r="E692" s="5" t="str">
        <f t="shared" si="63"/>
        <v/>
      </c>
      <c r="F692" s="5" t="str">
        <f t="shared" si="64"/>
        <v/>
      </c>
      <c r="G692" s="5" t="str">
        <f>IF(A692&lt;&gt;"",IF($M$12,_xlfn.XLOOKUP(A692,Harcamalar!$D$2:$D$100,Harcamalar!$G$2:$G$100,0),0),"")</f>
        <v/>
      </c>
      <c r="H692" s="5" t="str">
        <f>IF(A692&lt;&gt;"",IF($M$12,_xlfn.XLOOKUP(A692,Harcamalar!$D$2:$D$120,Harcamalar!$H$2:$H$120,""),""),"")</f>
        <v/>
      </c>
      <c r="I692" s="5" t="str">
        <f t="shared" si="65"/>
        <v/>
      </c>
    </row>
    <row r="693" spans="2:9" x14ac:dyDescent="0.25">
      <c r="B693" s="7" t="str">
        <f t="shared" si="61"/>
        <v/>
      </c>
      <c r="C693" s="5" t="str">
        <f t="shared" si="66"/>
        <v/>
      </c>
      <c r="D693" s="5" t="str">
        <f t="shared" si="62"/>
        <v/>
      </c>
      <c r="E693" s="5" t="str">
        <f t="shared" si="63"/>
        <v/>
      </c>
      <c r="F693" s="5" t="str">
        <f t="shared" si="64"/>
        <v/>
      </c>
      <c r="G693" s="5" t="str">
        <f>IF(A693&lt;&gt;"",IF($M$12,_xlfn.XLOOKUP(A693,Harcamalar!$D$2:$D$100,Harcamalar!$G$2:$G$100,0),0),"")</f>
        <v/>
      </c>
      <c r="H693" s="5" t="str">
        <f>IF(A693&lt;&gt;"",IF($M$12,_xlfn.XLOOKUP(A693,Harcamalar!$D$2:$D$120,Harcamalar!$H$2:$H$120,""),""),"")</f>
        <v/>
      </c>
      <c r="I693" s="5" t="str">
        <f t="shared" si="65"/>
        <v/>
      </c>
    </row>
    <row r="694" spans="2:9" x14ac:dyDescent="0.25">
      <c r="B694" s="7" t="str">
        <f t="shared" si="61"/>
        <v/>
      </c>
      <c r="C694" s="5" t="str">
        <f t="shared" si="66"/>
        <v/>
      </c>
      <c r="D694" s="5" t="str">
        <f t="shared" si="62"/>
        <v/>
      </c>
      <c r="E694" s="5" t="str">
        <f t="shared" si="63"/>
        <v/>
      </c>
      <c r="F694" s="5" t="str">
        <f t="shared" si="64"/>
        <v/>
      </c>
      <c r="G694" s="5" t="str">
        <f>IF(A694&lt;&gt;"",IF($M$12,_xlfn.XLOOKUP(A694,Harcamalar!$D$2:$D$100,Harcamalar!$G$2:$G$100,0),0),"")</f>
        <v/>
      </c>
      <c r="H694" s="5" t="str">
        <f>IF(A694&lt;&gt;"",IF($M$12,_xlfn.XLOOKUP(A694,Harcamalar!$D$2:$D$120,Harcamalar!$H$2:$H$120,""),""),"")</f>
        <v/>
      </c>
      <c r="I694" s="5" t="str">
        <f t="shared" si="65"/>
        <v/>
      </c>
    </row>
    <row r="695" spans="2:9" x14ac:dyDescent="0.25">
      <c r="B695" s="7" t="str">
        <f t="shared" si="61"/>
        <v/>
      </c>
      <c r="C695" s="5" t="str">
        <f t="shared" si="66"/>
        <v/>
      </c>
      <c r="D695" s="5" t="str">
        <f t="shared" si="62"/>
        <v/>
      </c>
      <c r="E695" s="5" t="str">
        <f t="shared" si="63"/>
        <v/>
      </c>
      <c r="F695" s="5" t="str">
        <f t="shared" si="64"/>
        <v/>
      </c>
      <c r="G695" s="5" t="str">
        <f>IF(A695&lt;&gt;"",IF($M$12,_xlfn.XLOOKUP(A695,Harcamalar!$D$2:$D$100,Harcamalar!$G$2:$G$100,0),0),"")</f>
        <v/>
      </c>
      <c r="H695" s="5" t="str">
        <f>IF(A695&lt;&gt;"",IF($M$12,_xlfn.XLOOKUP(A695,Harcamalar!$D$2:$D$120,Harcamalar!$H$2:$H$120,""),""),"")</f>
        <v/>
      </c>
      <c r="I695" s="5" t="str">
        <f t="shared" si="65"/>
        <v/>
      </c>
    </row>
    <row r="696" spans="2:9" x14ac:dyDescent="0.25">
      <c r="B696" s="7" t="str">
        <f t="shared" si="61"/>
        <v/>
      </c>
      <c r="C696" s="5" t="str">
        <f t="shared" si="66"/>
        <v/>
      </c>
      <c r="D696" s="5" t="str">
        <f t="shared" si="62"/>
        <v/>
      </c>
      <c r="E696" s="5" t="str">
        <f t="shared" si="63"/>
        <v/>
      </c>
      <c r="F696" s="5" t="str">
        <f t="shared" si="64"/>
        <v/>
      </c>
      <c r="G696" s="5" t="str">
        <f>IF(A696&lt;&gt;"",IF($M$12,_xlfn.XLOOKUP(A696,Harcamalar!$D$2:$D$100,Harcamalar!$G$2:$G$100,0),0),"")</f>
        <v/>
      </c>
      <c r="H696" s="5" t="str">
        <f>IF(A696&lt;&gt;"",IF($M$12,_xlfn.XLOOKUP(A696,Harcamalar!$D$2:$D$120,Harcamalar!$H$2:$H$120,""),""),"")</f>
        <v/>
      </c>
      <c r="I696" s="5" t="str">
        <f t="shared" si="65"/>
        <v/>
      </c>
    </row>
    <row r="697" spans="2:9" x14ac:dyDescent="0.25">
      <c r="B697" s="7" t="str">
        <f t="shared" si="61"/>
        <v/>
      </c>
      <c r="C697" s="5" t="str">
        <f t="shared" si="66"/>
        <v/>
      </c>
      <c r="D697" s="5" t="str">
        <f t="shared" si="62"/>
        <v/>
      </c>
      <c r="E697" s="5" t="str">
        <f t="shared" si="63"/>
        <v/>
      </c>
      <c r="F697" s="5" t="str">
        <f t="shared" si="64"/>
        <v/>
      </c>
      <c r="G697" s="5" t="str">
        <f>IF(A697&lt;&gt;"",IF($M$12,_xlfn.XLOOKUP(A697,Harcamalar!$D$2:$D$100,Harcamalar!$G$2:$G$100,0),0),"")</f>
        <v/>
      </c>
      <c r="H697" s="5" t="str">
        <f>IF(A697&lt;&gt;"",IF($M$12,_xlfn.XLOOKUP(A697,Harcamalar!$D$2:$D$120,Harcamalar!$H$2:$H$120,""),""),"")</f>
        <v/>
      </c>
      <c r="I697" s="5" t="str">
        <f t="shared" si="65"/>
        <v/>
      </c>
    </row>
    <row r="698" spans="2:9" x14ac:dyDescent="0.25">
      <c r="B698" s="7" t="str">
        <f t="shared" si="61"/>
        <v/>
      </c>
      <c r="C698" s="5" t="str">
        <f t="shared" si="66"/>
        <v/>
      </c>
      <c r="D698" s="5" t="str">
        <f t="shared" si="62"/>
        <v/>
      </c>
      <c r="E698" s="5" t="str">
        <f t="shared" si="63"/>
        <v/>
      </c>
      <c r="F698" s="5" t="str">
        <f t="shared" si="64"/>
        <v/>
      </c>
      <c r="G698" s="5" t="str">
        <f>IF(A698&lt;&gt;"",IF($M$12,_xlfn.XLOOKUP(A698,Harcamalar!$D$2:$D$100,Harcamalar!$G$2:$G$100,0),0),"")</f>
        <v/>
      </c>
      <c r="H698" s="5" t="str">
        <f>IF(A698&lt;&gt;"",IF($M$12,_xlfn.XLOOKUP(A698,Harcamalar!$D$2:$D$120,Harcamalar!$H$2:$H$120,""),""),"")</f>
        <v/>
      </c>
      <c r="I698" s="5" t="str">
        <f t="shared" si="65"/>
        <v/>
      </c>
    </row>
    <row r="699" spans="2:9" x14ac:dyDescent="0.25">
      <c r="B699" s="7" t="str">
        <f t="shared" si="61"/>
        <v/>
      </c>
      <c r="C699" s="5" t="str">
        <f t="shared" si="66"/>
        <v/>
      </c>
      <c r="D699" s="5" t="str">
        <f t="shared" si="62"/>
        <v/>
      </c>
      <c r="E699" s="5" t="str">
        <f t="shared" si="63"/>
        <v/>
      </c>
      <c r="F699" s="5" t="str">
        <f t="shared" si="64"/>
        <v/>
      </c>
      <c r="G699" s="5" t="str">
        <f>IF(A699&lt;&gt;"",IF($M$12,_xlfn.XLOOKUP(A699,Harcamalar!$D$2:$D$100,Harcamalar!$G$2:$G$100,0),0),"")</f>
        <v/>
      </c>
      <c r="H699" s="5" t="str">
        <f>IF(A699&lt;&gt;"",IF($M$12,_xlfn.XLOOKUP(A699,Harcamalar!$D$2:$D$120,Harcamalar!$H$2:$H$120,""),""),"")</f>
        <v/>
      </c>
      <c r="I699" s="5" t="str">
        <f t="shared" si="65"/>
        <v/>
      </c>
    </row>
    <row r="700" spans="2:9" x14ac:dyDescent="0.25">
      <c r="B700" s="7" t="str">
        <f t="shared" si="61"/>
        <v/>
      </c>
      <c r="C700" s="5" t="str">
        <f t="shared" si="66"/>
        <v/>
      </c>
      <c r="D700" s="5" t="str">
        <f t="shared" si="62"/>
        <v/>
      </c>
      <c r="E700" s="5" t="str">
        <f t="shared" si="63"/>
        <v/>
      </c>
      <c r="F700" s="5" t="str">
        <f t="shared" si="64"/>
        <v/>
      </c>
      <c r="G700" s="5" t="str">
        <f>IF(A700&lt;&gt;"",IF($M$12,_xlfn.XLOOKUP(A700,Harcamalar!$D$2:$D$100,Harcamalar!$G$2:$G$100,0),0),"")</f>
        <v/>
      </c>
      <c r="H700" s="5" t="str">
        <f>IF(A700&lt;&gt;"",IF($M$12,_xlfn.XLOOKUP(A700,Harcamalar!$D$2:$D$120,Harcamalar!$H$2:$H$120,""),""),"")</f>
        <v/>
      </c>
      <c r="I700" s="5" t="str">
        <f t="shared" si="65"/>
        <v/>
      </c>
    </row>
    <row r="701" spans="2:9" x14ac:dyDescent="0.25">
      <c r="B701" s="7" t="str">
        <f t="shared" si="61"/>
        <v/>
      </c>
      <c r="C701" s="5" t="str">
        <f t="shared" si="66"/>
        <v/>
      </c>
      <c r="D701" s="5" t="str">
        <f t="shared" si="62"/>
        <v/>
      </c>
      <c r="E701" s="5" t="str">
        <f t="shared" si="63"/>
        <v/>
      </c>
      <c r="F701" s="5" t="str">
        <f t="shared" si="64"/>
        <v/>
      </c>
      <c r="G701" s="5" t="str">
        <f>IF(A701&lt;&gt;"",IF($M$12,_xlfn.XLOOKUP(A701,Harcamalar!$D$2:$D$100,Harcamalar!$G$2:$G$100,0),0),"")</f>
        <v/>
      </c>
      <c r="H701" s="5" t="str">
        <f>IF(A701&lt;&gt;"",IF($M$12,_xlfn.XLOOKUP(A701,Harcamalar!$D$2:$D$120,Harcamalar!$H$2:$H$120,""),""),"")</f>
        <v/>
      </c>
      <c r="I701" s="5" t="str">
        <f t="shared" si="65"/>
        <v/>
      </c>
    </row>
    <row r="702" spans="2:9" x14ac:dyDescent="0.25">
      <c r="B702" s="7" t="str">
        <f t="shared" si="61"/>
        <v/>
      </c>
      <c r="C702" s="5" t="str">
        <f t="shared" si="66"/>
        <v/>
      </c>
      <c r="D702" s="5" t="str">
        <f t="shared" si="62"/>
        <v/>
      </c>
      <c r="E702" s="5" t="str">
        <f t="shared" si="63"/>
        <v/>
      </c>
      <c r="F702" s="5" t="str">
        <f t="shared" si="64"/>
        <v/>
      </c>
      <c r="G702" s="5" t="str">
        <f>IF(A702&lt;&gt;"",IF($M$12,_xlfn.XLOOKUP(A702,Harcamalar!$D$2:$D$100,Harcamalar!$G$2:$G$100,0),0),"")</f>
        <v/>
      </c>
      <c r="H702" s="5" t="str">
        <f>IF(A702&lt;&gt;"",IF($M$12,_xlfn.XLOOKUP(A702,Harcamalar!$D$2:$D$120,Harcamalar!$H$2:$H$120,""),""),"")</f>
        <v/>
      </c>
      <c r="I702" s="5" t="str">
        <f t="shared" si="65"/>
        <v/>
      </c>
    </row>
    <row r="703" spans="2:9" x14ac:dyDescent="0.25">
      <c r="B703" s="7" t="str">
        <f t="shared" si="61"/>
        <v/>
      </c>
      <c r="C703" s="5" t="str">
        <f t="shared" si="66"/>
        <v/>
      </c>
      <c r="D703" s="5" t="str">
        <f t="shared" si="62"/>
        <v/>
      </c>
      <c r="E703" s="5" t="str">
        <f t="shared" si="63"/>
        <v/>
      </c>
      <c r="F703" s="5" t="str">
        <f t="shared" si="64"/>
        <v/>
      </c>
      <c r="G703" s="5" t="str">
        <f>IF(A703&lt;&gt;"",IF($M$12,_xlfn.XLOOKUP(A703,Harcamalar!$D$2:$D$100,Harcamalar!$G$2:$G$100,0),0),"")</f>
        <v/>
      </c>
      <c r="H703" s="5" t="str">
        <f>IF(A703&lt;&gt;"",IF($M$12,_xlfn.XLOOKUP(A703,Harcamalar!$D$2:$D$120,Harcamalar!$H$2:$H$120,""),""),"")</f>
        <v/>
      </c>
      <c r="I703" s="5" t="str">
        <f t="shared" si="65"/>
        <v/>
      </c>
    </row>
    <row r="704" spans="2:9" x14ac:dyDescent="0.25">
      <c r="B704" s="7" t="str">
        <f t="shared" si="61"/>
        <v/>
      </c>
      <c r="C704" s="5" t="str">
        <f t="shared" si="66"/>
        <v/>
      </c>
      <c r="D704" s="5" t="str">
        <f t="shared" si="62"/>
        <v/>
      </c>
      <c r="E704" s="5" t="str">
        <f t="shared" si="63"/>
        <v/>
      </c>
      <c r="F704" s="5" t="str">
        <f t="shared" si="64"/>
        <v/>
      </c>
      <c r="G704" s="5" t="str">
        <f>IF(A704&lt;&gt;"",IF($M$12,_xlfn.XLOOKUP(A704,Harcamalar!$D$2:$D$100,Harcamalar!$G$2:$G$100,0),0),"")</f>
        <v/>
      </c>
      <c r="H704" s="5" t="str">
        <f>IF(A704&lt;&gt;"",IF($M$12,_xlfn.XLOOKUP(A704,Harcamalar!$D$2:$D$120,Harcamalar!$H$2:$H$120,""),""),"")</f>
        <v/>
      </c>
      <c r="I704" s="5" t="str">
        <f t="shared" si="65"/>
        <v/>
      </c>
    </row>
    <row r="705" spans="2:9" x14ac:dyDescent="0.25">
      <c r="B705" s="7" t="str">
        <f t="shared" si="61"/>
        <v/>
      </c>
      <c r="C705" s="5" t="str">
        <f t="shared" si="66"/>
        <v/>
      </c>
      <c r="D705" s="5" t="str">
        <f t="shared" si="62"/>
        <v/>
      </c>
      <c r="E705" s="5" t="str">
        <f t="shared" si="63"/>
        <v/>
      </c>
      <c r="F705" s="5" t="str">
        <f t="shared" si="64"/>
        <v/>
      </c>
      <c r="G705" s="5" t="str">
        <f>IF(A705&lt;&gt;"",IF($M$12,_xlfn.XLOOKUP(A705,Harcamalar!$D$2:$D$100,Harcamalar!$G$2:$G$100,0),0),"")</f>
        <v/>
      </c>
      <c r="H705" s="5" t="str">
        <f>IF(A705&lt;&gt;"",IF($M$12,_xlfn.XLOOKUP(A705,Harcamalar!$D$2:$D$120,Harcamalar!$H$2:$H$120,""),""),"")</f>
        <v/>
      </c>
      <c r="I705" s="5" t="str">
        <f t="shared" si="65"/>
        <v/>
      </c>
    </row>
    <row r="706" spans="2:9" x14ac:dyDescent="0.25">
      <c r="B706" s="7" t="str">
        <f t="shared" ref="B706:B769" si="67">IF(A706&lt;&gt;"",yas+YEAR(A706)-YEAR(hesapbaslangictarihi),"")</f>
        <v/>
      </c>
      <c r="C706" s="5" t="str">
        <f t="shared" si="66"/>
        <v/>
      </c>
      <c r="D706" s="5" t="str">
        <f t="shared" ref="D706:D769" si="68">IF($A706&lt;&gt;"",maas*(1+maasartisorani)^(YEAR(A706)-YEAR(hesapbaslangictarihi)),"")</f>
        <v/>
      </c>
      <c r="E706" s="5" t="str">
        <f t="shared" ref="E706:E769" si="69">IF($A706&lt;&gt;"",D706*tasarruforani,"")</f>
        <v/>
      </c>
      <c r="F706" s="5" t="str">
        <f t="shared" ref="F706:F769" si="70">IF($A706&lt;&gt;"",C706*reelkazancorani,"")</f>
        <v/>
      </c>
      <c r="G706" s="5" t="str">
        <f>IF(A706&lt;&gt;"",IF($M$12,_xlfn.XLOOKUP(A706,Harcamalar!$D$2:$D$100,Harcamalar!$G$2:$G$100,0),0),"")</f>
        <v/>
      </c>
      <c r="H706" s="5" t="str">
        <f>IF(A706&lt;&gt;"",IF($M$12,_xlfn.XLOOKUP(A706,Harcamalar!$D$2:$D$120,Harcamalar!$H$2:$H$120,""),""),"")</f>
        <v/>
      </c>
      <c r="I706" s="5" t="str">
        <f t="shared" si="65"/>
        <v/>
      </c>
    </row>
    <row r="707" spans="2:9" x14ac:dyDescent="0.25">
      <c r="B707" s="7" t="str">
        <f t="shared" si="67"/>
        <v/>
      </c>
      <c r="C707" s="5" t="str">
        <f t="shared" si="66"/>
        <v/>
      </c>
      <c r="D707" s="5" t="str">
        <f t="shared" si="68"/>
        <v/>
      </c>
      <c r="E707" s="5" t="str">
        <f t="shared" si="69"/>
        <v/>
      </c>
      <c r="F707" s="5" t="str">
        <f t="shared" si="70"/>
        <v/>
      </c>
      <c r="G707" s="5" t="str">
        <f>IF(A707&lt;&gt;"",IF($M$12,_xlfn.XLOOKUP(A707,Harcamalar!$D$2:$D$100,Harcamalar!$G$2:$G$100,0),0),"")</f>
        <v/>
      </c>
      <c r="H707" s="5" t="str">
        <f>IF(A707&lt;&gt;"",IF($M$12,_xlfn.XLOOKUP(A707,Harcamalar!$D$2:$D$120,Harcamalar!$H$2:$H$120,""),""),"")</f>
        <v/>
      </c>
      <c r="I707" s="5" t="str">
        <f t="shared" ref="I707:I770" si="71">IF($A707&lt;&gt;"",C707+F707+E707-G707,"")</f>
        <v/>
      </c>
    </row>
    <row r="708" spans="2:9" x14ac:dyDescent="0.25">
      <c r="B708" s="7" t="str">
        <f t="shared" si="67"/>
        <v/>
      </c>
      <c r="C708" s="5" t="str">
        <f t="shared" si="66"/>
        <v/>
      </c>
      <c r="D708" s="5" t="str">
        <f t="shared" si="68"/>
        <v/>
      </c>
      <c r="E708" s="5" t="str">
        <f t="shared" si="69"/>
        <v/>
      </c>
      <c r="F708" s="5" t="str">
        <f t="shared" si="70"/>
        <v/>
      </c>
      <c r="G708" s="5" t="str">
        <f>IF(A708&lt;&gt;"",IF($M$12,_xlfn.XLOOKUP(A708,Harcamalar!$D$2:$D$100,Harcamalar!$G$2:$G$100,0),0),"")</f>
        <v/>
      </c>
      <c r="H708" s="5" t="str">
        <f>IF(A708&lt;&gt;"",IF($M$12,_xlfn.XLOOKUP(A708,Harcamalar!$D$2:$D$120,Harcamalar!$H$2:$H$120,""),""),"")</f>
        <v/>
      </c>
      <c r="I708" s="5" t="str">
        <f t="shared" si="71"/>
        <v/>
      </c>
    </row>
    <row r="709" spans="2:9" x14ac:dyDescent="0.25">
      <c r="B709" s="7" t="str">
        <f t="shared" si="67"/>
        <v/>
      </c>
      <c r="C709" s="5" t="str">
        <f t="shared" si="66"/>
        <v/>
      </c>
      <c r="D709" s="5" t="str">
        <f t="shared" si="68"/>
        <v/>
      </c>
      <c r="E709" s="5" t="str">
        <f t="shared" si="69"/>
        <v/>
      </c>
      <c r="F709" s="5" t="str">
        <f t="shared" si="70"/>
        <v/>
      </c>
      <c r="G709" s="5" t="str">
        <f>IF(A709&lt;&gt;"",IF($M$12,_xlfn.XLOOKUP(A709,Harcamalar!$D$2:$D$100,Harcamalar!$G$2:$G$100,0),0),"")</f>
        <v/>
      </c>
      <c r="H709" s="5" t="str">
        <f>IF(A709&lt;&gt;"",IF($M$12,_xlfn.XLOOKUP(A709,Harcamalar!$D$2:$D$120,Harcamalar!$H$2:$H$120,""),""),"")</f>
        <v/>
      </c>
      <c r="I709" s="5" t="str">
        <f t="shared" si="71"/>
        <v/>
      </c>
    </row>
    <row r="710" spans="2:9" x14ac:dyDescent="0.25">
      <c r="B710" s="7" t="str">
        <f t="shared" si="67"/>
        <v/>
      </c>
      <c r="C710" s="5" t="str">
        <f t="shared" si="66"/>
        <v/>
      </c>
      <c r="D710" s="5" t="str">
        <f t="shared" si="68"/>
        <v/>
      </c>
      <c r="E710" s="5" t="str">
        <f t="shared" si="69"/>
        <v/>
      </c>
      <c r="F710" s="5" t="str">
        <f t="shared" si="70"/>
        <v/>
      </c>
      <c r="G710" s="5" t="str">
        <f>IF(A710&lt;&gt;"",IF($M$12,_xlfn.XLOOKUP(A710,Harcamalar!$D$2:$D$100,Harcamalar!$G$2:$G$100,0),0),"")</f>
        <v/>
      </c>
      <c r="H710" s="5" t="str">
        <f>IF(A710&lt;&gt;"",IF($M$12,_xlfn.XLOOKUP(A710,Harcamalar!$D$2:$D$120,Harcamalar!$H$2:$H$120,""),""),"")</f>
        <v/>
      </c>
      <c r="I710" s="5" t="str">
        <f t="shared" si="71"/>
        <v/>
      </c>
    </row>
    <row r="711" spans="2:9" x14ac:dyDescent="0.25">
      <c r="B711" s="7" t="str">
        <f t="shared" si="67"/>
        <v/>
      </c>
      <c r="C711" s="5" t="str">
        <f t="shared" si="66"/>
        <v/>
      </c>
      <c r="D711" s="5" t="str">
        <f t="shared" si="68"/>
        <v/>
      </c>
      <c r="E711" s="5" t="str">
        <f t="shared" si="69"/>
        <v/>
      </c>
      <c r="F711" s="5" t="str">
        <f t="shared" si="70"/>
        <v/>
      </c>
      <c r="G711" s="5" t="str">
        <f>IF(A711&lt;&gt;"",IF($M$12,_xlfn.XLOOKUP(A711,Harcamalar!$D$2:$D$100,Harcamalar!$G$2:$G$100,0),0),"")</f>
        <v/>
      </c>
      <c r="H711" s="5" t="str">
        <f>IF(A711&lt;&gt;"",IF($M$12,_xlfn.XLOOKUP(A711,Harcamalar!$D$2:$D$120,Harcamalar!$H$2:$H$120,""),""),"")</f>
        <v/>
      </c>
      <c r="I711" s="5" t="str">
        <f t="shared" si="71"/>
        <v/>
      </c>
    </row>
    <row r="712" spans="2:9" x14ac:dyDescent="0.25">
      <c r="B712" s="7" t="str">
        <f t="shared" si="67"/>
        <v/>
      </c>
      <c r="C712" s="5" t="str">
        <f t="shared" si="66"/>
        <v/>
      </c>
      <c r="D712" s="5" t="str">
        <f t="shared" si="68"/>
        <v/>
      </c>
      <c r="E712" s="5" t="str">
        <f t="shared" si="69"/>
        <v/>
      </c>
      <c r="F712" s="5" t="str">
        <f t="shared" si="70"/>
        <v/>
      </c>
      <c r="G712" s="5" t="str">
        <f>IF(A712&lt;&gt;"",IF($M$12,_xlfn.XLOOKUP(A712,Harcamalar!$D$2:$D$100,Harcamalar!$G$2:$G$100,0),0),"")</f>
        <v/>
      </c>
      <c r="H712" s="5" t="str">
        <f>IF(A712&lt;&gt;"",IF($M$12,_xlfn.XLOOKUP(A712,Harcamalar!$D$2:$D$120,Harcamalar!$H$2:$H$120,""),""),"")</f>
        <v/>
      </c>
      <c r="I712" s="5" t="str">
        <f t="shared" si="71"/>
        <v/>
      </c>
    </row>
    <row r="713" spans="2:9" x14ac:dyDescent="0.25">
      <c r="B713" s="7" t="str">
        <f t="shared" si="67"/>
        <v/>
      </c>
      <c r="C713" s="5" t="str">
        <f t="shared" si="66"/>
        <v/>
      </c>
      <c r="D713" s="5" t="str">
        <f t="shared" si="68"/>
        <v/>
      </c>
      <c r="E713" s="5" t="str">
        <f t="shared" si="69"/>
        <v/>
      </c>
      <c r="F713" s="5" t="str">
        <f t="shared" si="70"/>
        <v/>
      </c>
      <c r="G713" s="5" t="str">
        <f>IF(A713&lt;&gt;"",IF($M$12,_xlfn.XLOOKUP(A713,Harcamalar!$D$2:$D$100,Harcamalar!$G$2:$G$100,0),0),"")</f>
        <v/>
      </c>
      <c r="H713" s="5" t="str">
        <f>IF(A713&lt;&gt;"",IF($M$12,_xlfn.XLOOKUP(A713,Harcamalar!$D$2:$D$120,Harcamalar!$H$2:$H$120,""),""),"")</f>
        <v/>
      </c>
      <c r="I713" s="5" t="str">
        <f t="shared" si="71"/>
        <v/>
      </c>
    </row>
    <row r="714" spans="2:9" x14ac:dyDescent="0.25">
      <c r="B714" s="7" t="str">
        <f t="shared" si="67"/>
        <v/>
      </c>
      <c r="C714" s="5" t="str">
        <f t="shared" si="66"/>
        <v/>
      </c>
      <c r="D714" s="5" t="str">
        <f t="shared" si="68"/>
        <v/>
      </c>
      <c r="E714" s="5" t="str">
        <f t="shared" si="69"/>
        <v/>
      </c>
      <c r="F714" s="5" t="str">
        <f t="shared" si="70"/>
        <v/>
      </c>
      <c r="G714" s="5" t="str">
        <f>IF(A714&lt;&gt;"",IF($M$12,_xlfn.XLOOKUP(A714,Harcamalar!$D$2:$D$100,Harcamalar!$G$2:$G$100,0),0),"")</f>
        <v/>
      </c>
      <c r="H714" s="5" t="str">
        <f>IF(A714&lt;&gt;"",IF($M$12,_xlfn.XLOOKUP(A714,Harcamalar!$D$2:$D$120,Harcamalar!$H$2:$H$120,""),""),"")</f>
        <v/>
      </c>
      <c r="I714" s="5" t="str">
        <f t="shared" si="71"/>
        <v/>
      </c>
    </row>
    <row r="715" spans="2:9" x14ac:dyDescent="0.25">
      <c r="B715" s="7" t="str">
        <f t="shared" si="67"/>
        <v/>
      </c>
      <c r="C715" s="5" t="str">
        <f t="shared" si="66"/>
        <v/>
      </c>
      <c r="D715" s="5" t="str">
        <f t="shared" si="68"/>
        <v/>
      </c>
      <c r="E715" s="5" t="str">
        <f t="shared" si="69"/>
        <v/>
      </c>
      <c r="F715" s="5" t="str">
        <f t="shared" si="70"/>
        <v/>
      </c>
      <c r="G715" s="5" t="str">
        <f>IF(A715&lt;&gt;"",IF($M$12,_xlfn.XLOOKUP(A715,Harcamalar!$D$2:$D$100,Harcamalar!$G$2:$G$100,0),0),"")</f>
        <v/>
      </c>
      <c r="H715" s="5" t="str">
        <f>IF(A715&lt;&gt;"",IF($M$12,_xlfn.XLOOKUP(A715,Harcamalar!$D$2:$D$120,Harcamalar!$H$2:$H$120,""),""),"")</f>
        <v/>
      </c>
      <c r="I715" s="5" t="str">
        <f t="shared" si="71"/>
        <v/>
      </c>
    </row>
    <row r="716" spans="2:9" x14ac:dyDescent="0.25">
      <c r="B716" s="7" t="str">
        <f t="shared" si="67"/>
        <v/>
      </c>
      <c r="C716" s="5" t="str">
        <f t="shared" si="66"/>
        <v/>
      </c>
      <c r="D716" s="5" t="str">
        <f t="shared" si="68"/>
        <v/>
      </c>
      <c r="E716" s="5" t="str">
        <f t="shared" si="69"/>
        <v/>
      </c>
      <c r="F716" s="5" t="str">
        <f t="shared" si="70"/>
        <v/>
      </c>
      <c r="G716" s="5" t="str">
        <f>IF(A716&lt;&gt;"",IF($M$12,_xlfn.XLOOKUP(A716,Harcamalar!$D$2:$D$100,Harcamalar!$G$2:$G$100,0),0),"")</f>
        <v/>
      </c>
      <c r="H716" s="5" t="str">
        <f>IF(A716&lt;&gt;"",IF($M$12,_xlfn.XLOOKUP(A716,Harcamalar!$D$2:$D$120,Harcamalar!$H$2:$H$120,""),""),"")</f>
        <v/>
      </c>
      <c r="I716" s="5" t="str">
        <f t="shared" si="71"/>
        <v/>
      </c>
    </row>
    <row r="717" spans="2:9" x14ac:dyDescent="0.25">
      <c r="B717" s="7" t="str">
        <f t="shared" si="67"/>
        <v/>
      </c>
      <c r="C717" s="5" t="str">
        <f t="shared" si="66"/>
        <v/>
      </c>
      <c r="D717" s="5" t="str">
        <f t="shared" si="68"/>
        <v/>
      </c>
      <c r="E717" s="5" t="str">
        <f t="shared" si="69"/>
        <v/>
      </c>
      <c r="F717" s="5" t="str">
        <f t="shared" si="70"/>
        <v/>
      </c>
      <c r="G717" s="5" t="str">
        <f>IF(A717&lt;&gt;"",IF($M$12,_xlfn.XLOOKUP(A717,Harcamalar!$D$2:$D$100,Harcamalar!$G$2:$G$100,0),0),"")</f>
        <v/>
      </c>
      <c r="H717" s="5" t="str">
        <f>IF(A717&lt;&gt;"",IF($M$12,_xlfn.XLOOKUP(A717,Harcamalar!$D$2:$D$120,Harcamalar!$H$2:$H$120,""),""),"")</f>
        <v/>
      </c>
      <c r="I717" s="5" t="str">
        <f t="shared" si="71"/>
        <v/>
      </c>
    </row>
    <row r="718" spans="2:9" x14ac:dyDescent="0.25">
      <c r="B718" s="7" t="str">
        <f t="shared" si="67"/>
        <v/>
      </c>
      <c r="C718" s="5" t="str">
        <f t="shared" si="66"/>
        <v/>
      </c>
      <c r="D718" s="5" t="str">
        <f t="shared" si="68"/>
        <v/>
      </c>
      <c r="E718" s="5" t="str">
        <f t="shared" si="69"/>
        <v/>
      </c>
      <c r="F718" s="5" t="str">
        <f t="shared" si="70"/>
        <v/>
      </c>
      <c r="G718" s="5" t="str">
        <f>IF(A718&lt;&gt;"",IF($M$12,_xlfn.XLOOKUP(A718,Harcamalar!$D$2:$D$100,Harcamalar!$G$2:$G$100,0),0),"")</f>
        <v/>
      </c>
      <c r="H718" s="5" t="str">
        <f>IF(A718&lt;&gt;"",IF($M$12,_xlfn.XLOOKUP(A718,Harcamalar!$D$2:$D$120,Harcamalar!$H$2:$H$120,""),""),"")</f>
        <v/>
      </c>
      <c r="I718" s="5" t="str">
        <f t="shared" si="71"/>
        <v/>
      </c>
    </row>
    <row r="719" spans="2:9" x14ac:dyDescent="0.25">
      <c r="B719" s="7" t="str">
        <f t="shared" si="67"/>
        <v/>
      </c>
      <c r="C719" s="5" t="str">
        <f t="shared" si="66"/>
        <v/>
      </c>
      <c r="D719" s="5" t="str">
        <f t="shared" si="68"/>
        <v/>
      </c>
      <c r="E719" s="5" t="str">
        <f t="shared" si="69"/>
        <v/>
      </c>
      <c r="F719" s="5" t="str">
        <f t="shared" si="70"/>
        <v/>
      </c>
      <c r="G719" s="5" t="str">
        <f>IF(A719&lt;&gt;"",IF($M$12,_xlfn.XLOOKUP(A719,Harcamalar!$D$2:$D$100,Harcamalar!$G$2:$G$100,0),0),"")</f>
        <v/>
      </c>
      <c r="H719" s="5" t="str">
        <f>IF(A719&lt;&gt;"",IF($M$12,_xlfn.XLOOKUP(A719,Harcamalar!$D$2:$D$120,Harcamalar!$H$2:$H$120,""),""),"")</f>
        <v/>
      </c>
      <c r="I719" s="5" t="str">
        <f t="shared" si="71"/>
        <v/>
      </c>
    </row>
    <row r="720" spans="2:9" x14ac:dyDescent="0.25">
      <c r="B720" s="7" t="str">
        <f t="shared" si="67"/>
        <v/>
      </c>
      <c r="C720" s="5" t="str">
        <f t="shared" si="66"/>
        <v/>
      </c>
      <c r="D720" s="5" t="str">
        <f t="shared" si="68"/>
        <v/>
      </c>
      <c r="E720" s="5" t="str">
        <f t="shared" si="69"/>
        <v/>
      </c>
      <c r="F720" s="5" t="str">
        <f t="shared" si="70"/>
        <v/>
      </c>
      <c r="G720" s="5" t="str">
        <f>IF(A720&lt;&gt;"",IF($M$12,_xlfn.XLOOKUP(A720,Harcamalar!$D$2:$D$100,Harcamalar!$G$2:$G$100,0),0),"")</f>
        <v/>
      </c>
      <c r="H720" s="5" t="str">
        <f>IF(A720&lt;&gt;"",IF($M$12,_xlfn.XLOOKUP(A720,Harcamalar!$D$2:$D$120,Harcamalar!$H$2:$H$120,""),""),"")</f>
        <v/>
      </c>
      <c r="I720" s="5" t="str">
        <f t="shared" si="71"/>
        <v/>
      </c>
    </row>
    <row r="721" spans="2:9" x14ac:dyDescent="0.25">
      <c r="B721" s="7" t="str">
        <f t="shared" si="67"/>
        <v/>
      </c>
      <c r="C721" s="5" t="str">
        <f t="shared" si="66"/>
        <v/>
      </c>
      <c r="D721" s="5" t="str">
        <f t="shared" si="68"/>
        <v/>
      </c>
      <c r="E721" s="5" t="str">
        <f t="shared" si="69"/>
        <v/>
      </c>
      <c r="F721" s="5" t="str">
        <f t="shared" si="70"/>
        <v/>
      </c>
      <c r="G721" s="5" t="str">
        <f>IF(A721&lt;&gt;"",IF($M$12,_xlfn.XLOOKUP(A721,Harcamalar!$D$2:$D$100,Harcamalar!$G$2:$G$100,0),0),"")</f>
        <v/>
      </c>
      <c r="H721" s="5" t="str">
        <f>IF(A721&lt;&gt;"",IF($M$12,_xlfn.XLOOKUP(A721,Harcamalar!$D$2:$D$120,Harcamalar!$H$2:$H$120,""),""),"")</f>
        <v/>
      </c>
      <c r="I721" s="5" t="str">
        <f t="shared" si="71"/>
        <v/>
      </c>
    </row>
    <row r="722" spans="2:9" x14ac:dyDescent="0.25">
      <c r="B722" s="7" t="str">
        <f t="shared" si="67"/>
        <v/>
      </c>
      <c r="C722" s="5" t="str">
        <f t="shared" si="66"/>
        <v/>
      </c>
      <c r="D722" s="5" t="str">
        <f t="shared" si="68"/>
        <v/>
      </c>
      <c r="E722" s="5" t="str">
        <f t="shared" si="69"/>
        <v/>
      </c>
      <c r="F722" s="5" t="str">
        <f t="shared" si="70"/>
        <v/>
      </c>
      <c r="G722" s="5" t="str">
        <f>IF(A722&lt;&gt;"",IF($M$12,_xlfn.XLOOKUP(A722,Harcamalar!$D$2:$D$100,Harcamalar!$G$2:$G$100,0),0),"")</f>
        <v/>
      </c>
      <c r="H722" s="5" t="str">
        <f>IF(A722&lt;&gt;"",IF($M$12,_xlfn.XLOOKUP(A722,Harcamalar!$D$2:$D$120,Harcamalar!$H$2:$H$120,""),""),"")</f>
        <v/>
      </c>
      <c r="I722" s="5" t="str">
        <f t="shared" si="71"/>
        <v/>
      </c>
    </row>
    <row r="723" spans="2:9" x14ac:dyDescent="0.25">
      <c r="B723" s="7" t="str">
        <f t="shared" si="67"/>
        <v/>
      </c>
      <c r="C723" s="5" t="str">
        <f t="shared" si="66"/>
        <v/>
      </c>
      <c r="D723" s="5" t="str">
        <f t="shared" si="68"/>
        <v/>
      </c>
      <c r="E723" s="5" t="str">
        <f t="shared" si="69"/>
        <v/>
      </c>
      <c r="F723" s="5" t="str">
        <f t="shared" si="70"/>
        <v/>
      </c>
      <c r="G723" s="5" t="str">
        <f>IF(A723&lt;&gt;"",IF($M$12,_xlfn.XLOOKUP(A723,Harcamalar!$D$2:$D$100,Harcamalar!$G$2:$G$100,0),0),"")</f>
        <v/>
      </c>
      <c r="H723" s="5" t="str">
        <f>IF(A723&lt;&gt;"",IF($M$12,_xlfn.XLOOKUP(A723,Harcamalar!$D$2:$D$120,Harcamalar!$H$2:$H$120,""),""),"")</f>
        <v/>
      </c>
      <c r="I723" s="5" t="str">
        <f t="shared" si="71"/>
        <v/>
      </c>
    </row>
    <row r="724" spans="2:9" x14ac:dyDescent="0.25">
      <c r="B724" s="7" t="str">
        <f t="shared" si="67"/>
        <v/>
      </c>
      <c r="C724" s="5" t="str">
        <f t="shared" si="66"/>
        <v/>
      </c>
      <c r="D724" s="5" t="str">
        <f t="shared" si="68"/>
        <v/>
      </c>
      <c r="E724" s="5" t="str">
        <f t="shared" si="69"/>
        <v/>
      </c>
      <c r="F724" s="5" t="str">
        <f t="shared" si="70"/>
        <v/>
      </c>
      <c r="G724" s="5" t="str">
        <f>IF(A724&lt;&gt;"",IF($M$12,_xlfn.XLOOKUP(A724,Harcamalar!$D$2:$D$100,Harcamalar!$G$2:$G$100,0),0),"")</f>
        <v/>
      </c>
      <c r="H724" s="5" t="str">
        <f>IF(A724&lt;&gt;"",IF($M$12,_xlfn.XLOOKUP(A724,Harcamalar!$D$2:$D$120,Harcamalar!$H$2:$H$120,""),""),"")</f>
        <v/>
      </c>
      <c r="I724" s="5" t="str">
        <f t="shared" si="71"/>
        <v/>
      </c>
    </row>
    <row r="725" spans="2:9" x14ac:dyDescent="0.25">
      <c r="B725" s="7" t="str">
        <f t="shared" si="67"/>
        <v/>
      </c>
      <c r="C725" s="5" t="str">
        <f t="shared" si="66"/>
        <v/>
      </c>
      <c r="D725" s="5" t="str">
        <f t="shared" si="68"/>
        <v/>
      </c>
      <c r="E725" s="5" t="str">
        <f t="shared" si="69"/>
        <v/>
      </c>
      <c r="F725" s="5" t="str">
        <f t="shared" si="70"/>
        <v/>
      </c>
      <c r="G725" s="5" t="str">
        <f>IF(A725&lt;&gt;"",IF($M$12,_xlfn.XLOOKUP(A725,Harcamalar!$D$2:$D$100,Harcamalar!$G$2:$G$100,0),0),"")</f>
        <v/>
      </c>
      <c r="H725" s="5" t="str">
        <f>IF(A725&lt;&gt;"",IF($M$12,_xlfn.XLOOKUP(A725,Harcamalar!$D$2:$D$120,Harcamalar!$H$2:$H$120,""),""),"")</f>
        <v/>
      </c>
      <c r="I725" s="5" t="str">
        <f t="shared" si="71"/>
        <v/>
      </c>
    </row>
    <row r="726" spans="2:9" x14ac:dyDescent="0.25">
      <c r="B726" s="7" t="str">
        <f t="shared" si="67"/>
        <v/>
      </c>
      <c r="C726" s="5" t="str">
        <f t="shared" si="66"/>
        <v/>
      </c>
      <c r="D726" s="5" t="str">
        <f t="shared" si="68"/>
        <v/>
      </c>
      <c r="E726" s="5" t="str">
        <f t="shared" si="69"/>
        <v/>
      </c>
      <c r="F726" s="5" t="str">
        <f t="shared" si="70"/>
        <v/>
      </c>
      <c r="G726" s="5" t="str">
        <f>IF(A726&lt;&gt;"",IF($M$12,_xlfn.XLOOKUP(A726,Harcamalar!$D$2:$D$100,Harcamalar!$G$2:$G$100,0),0),"")</f>
        <v/>
      </c>
      <c r="H726" s="5" t="str">
        <f>IF(A726&lt;&gt;"",IF($M$12,_xlfn.XLOOKUP(A726,Harcamalar!$D$2:$D$120,Harcamalar!$H$2:$H$120,""),""),"")</f>
        <v/>
      </c>
      <c r="I726" s="5" t="str">
        <f t="shared" si="71"/>
        <v/>
      </c>
    </row>
    <row r="727" spans="2:9" x14ac:dyDescent="0.25">
      <c r="B727" s="7" t="str">
        <f t="shared" si="67"/>
        <v/>
      </c>
      <c r="C727" s="5" t="str">
        <f t="shared" si="66"/>
        <v/>
      </c>
      <c r="D727" s="5" t="str">
        <f t="shared" si="68"/>
        <v/>
      </c>
      <c r="E727" s="5" t="str">
        <f t="shared" si="69"/>
        <v/>
      </c>
      <c r="F727" s="5" t="str">
        <f t="shared" si="70"/>
        <v/>
      </c>
      <c r="G727" s="5" t="str">
        <f>IF(A727&lt;&gt;"",IF($M$12,_xlfn.XLOOKUP(A727,Harcamalar!$D$2:$D$100,Harcamalar!$G$2:$G$100,0),0),"")</f>
        <v/>
      </c>
      <c r="H727" s="5" t="str">
        <f>IF(A727&lt;&gt;"",IF($M$12,_xlfn.XLOOKUP(A727,Harcamalar!$D$2:$D$120,Harcamalar!$H$2:$H$120,""),""),"")</f>
        <v/>
      </c>
      <c r="I727" s="5" t="str">
        <f t="shared" si="71"/>
        <v/>
      </c>
    </row>
    <row r="728" spans="2:9" x14ac:dyDescent="0.25">
      <c r="B728" s="7" t="str">
        <f t="shared" si="67"/>
        <v/>
      </c>
      <c r="C728" s="5" t="str">
        <f t="shared" si="66"/>
        <v/>
      </c>
      <c r="D728" s="5" t="str">
        <f t="shared" si="68"/>
        <v/>
      </c>
      <c r="E728" s="5" t="str">
        <f t="shared" si="69"/>
        <v/>
      </c>
      <c r="F728" s="5" t="str">
        <f t="shared" si="70"/>
        <v/>
      </c>
      <c r="G728" s="5" t="str">
        <f>IF(A728&lt;&gt;"",IF($M$12,_xlfn.XLOOKUP(A728,Harcamalar!$D$2:$D$100,Harcamalar!$G$2:$G$100,0),0),"")</f>
        <v/>
      </c>
      <c r="H728" s="5" t="str">
        <f>IF(A728&lt;&gt;"",IF($M$12,_xlfn.XLOOKUP(A728,Harcamalar!$D$2:$D$120,Harcamalar!$H$2:$H$120,""),""),"")</f>
        <v/>
      </c>
      <c r="I728" s="5" t="str">
        <f t="shared" si="71"/>
        <v/>
      </c>
    </row>
    <row r="729" spans="2:9" x14ac:dyDescent="0.25">
      <c r="B729" s="7" t="str">
        <f t="shared" si="67"/>
        <v/>
      </c>
      <c r="C729" s="5" t="str">
        <f t="shared" si="66"/>
        <v/>
      </c>
      <c r="D729" s="5" t="str">
        <f t="shared" si="68"/>
        <v/>
      </c>
      <c r="E729" s="5" t="str">
        <f t="shared" si="69"/>
        <v/>
      </c>
      <c r="F729" s="5" t="str">
        <f t="shared" si="70"/>
        <v/>
      </c>
      <c r="G729" s="5" t="str">
        <f>IF(A729&lt;&gt;"",IF($M$12,_xlfn.XLOOKUP(A729,Harcamalar!$D$2:$D$100,Harcamalar!$G$2:$G$100,0),0),"")</f>
        <v/>
      </c>
      <c r="H729" s="5" t="str">
        <f>IF(A729&lt;&gt;"",IF($M$12,_xlfn.XLOOKUP(A729,Harcamalar!$D$2:$D$120,Harcamalar!$H$2:$H$120,""),""),"")</f>
        <v/>
      </c>
      <c r="I729" s="5" t="str">
        <f t="shared" si="71"/>
        <v/>
      </c>
    </row>
    <row r="730" spans="2:9" x14ac:dyDescent="0.25">
      <c r="B730" s="7" t="str">
        <f t="shared" si="67"/>
        <v/>
      </c>
      <c r="C730" s="5" t="str">
        <f t="shared" si="66"/>
        <v/>
      </c>
      <c r="D730" s="5" t="str">
        <f t="shared" si="68"/>
        <v/>
      </c>
      <c r="E730" s="5" t="str">
        <f t="shared" si="69"/>
        <v/>
      </c>
      <c r="F730" s="5" t="str">
        <f t="shared" si="70"/>
        <v/>
      </c>
      <c r="G730" s="5" t="str">
        <f>IF(A730&lt;&gt;"",IF($M$12,_xlfn.XLOOKUP(A730,Harcamalar!$D$2:$D$100,Harcamalar!$G$2:$G$100,0),0),"")</f>
        <v/>
      </c>
      <c r="H730" s="5" t="str">
        <f>IF(A730&lt;&gt;"",IF($M$12,_xlfn.XLOOKUP(A730,Harcamalar!$D$2:$D$120,Harcamalar!$H$2:$H$120,""),""),"")</f>
        <v/>
      </c>
      <c r="I730" s="5" t="str">
        <f t="shared" si="71"/>
        <v/>
      </c>
    </row>
    <row r="731" spans="2:9" x14ac:dyDescent="0.25">
      <c r="B731" s="7" t="str">
        <f t="shared" si="67"/>
        <v/>
      </c>
      <c r="C731" s="5" t="str">
        <f t="shared" si="66"/>
        <v/>
      </c>
      <c r="D731" s="5" t="str">
        <f t="shared" si="68"/>
        <v/>
      </c>
      <c r="E731" s="5" t="str">
        <f t="shared" si="69"/>
        <v/>
      </c>
      <c r="F731" s="5" t="str">
        <f t="shared" si="70"/>
        <v/>
      </c>
      <c r="G731" s="5" t="str">
        <f>IF(A731&lt;&gt;"",IF($M$12,_xlfn.XLOOKUP(A731,Harcamalar!$D$2:$D$100,Harcamalar!$G$2:$G$100,0),0),"")</f>
        <v/>
      </c>
      <c r="H731" s="5" t="str">
        <f>IF(A731&lt;&gt;"",IF($M$12,_xlfn.XLOOKUP(A731,Harcamalar!$D$2:$D$120,Harcamalar!$H$2:$H$120,""),""),"")</f>
        <v/>
      </c>
      <c r="I731" s="5" t="str">
        <f t="shared" si="71"/>
        <v/>
      </c>
    </row>
    <row r="732" spans="2:9" x14ac:dyDescent="0.25">
      <c r="B732" s="7" t="str">
        <f t="shared" si="67"/>
        <v/>
      </c>
      <c r="C732" s="5" t="str">
        <f t="shared" si="66"/>
        <v/>
      </c>
      <c r="D732" s="5" t="str">
        <f t="shared" si="68"/>
        <v/>
      </c>
      <c r="E732" s="5" t="str">
        <f t="shared" si="69"/>
        <v/>
      </c>
      <c r="F732" s="5" t="str">
        <f t="shared" si="70"/>
        <v/>
      </c>
      <c r="G732" s="5" t="str">
        <f>IF(A732&lt;&gt;"",IF($M$12,_xlfn.XLOOKUP(A732,Harcamalar!$D$2:$D$100,Harcamalar!$G$2:$G$100,0),0),"")</f>
        <v/>
      </c>
      <c r="H732" s="5" t="str">
        <f>IF(A732&lt;&gt;"",IF($M$12,_xlfn.XLOOKUP(A732,Harcamalar!$D$2:$D$120,Harcamalar!$H$2:$H$120,""),""),"")</f>
        <v/>
      </c>
      <c r="I732" s="5" t="str">
        <f t="shared" si="71"/>
        <v/>
      </c>
    </row>
    <row r="733" spans="2:9" x14ac:dyDescent="0.25">
      <c r="B733" s="7" t="str">
        <f t="shared" si="67"/>
        <v/>
      </c>
      <c r="C733" s="5" t="str">
        <f t="shared" si="66"/>
        <v/>
      </c>
      <c r="D733" s="5" t="str">
        <f t="shared" si="68"/>
        <v/>
      </c>
      <c r="E733" s="5" t="str">
        <f t="shared" si="69"/>
        <v/>
      </c>
      <c r="F733" s="5" t="str">
        <f t="shared" si="70"/>
        <v/>
      </c>
      <c r="G733" s="5" t="str">
        <f>IF(A733&lt;&gt;"",IF($M$12,_xlfn.XLOOKUP(A733,Harcamalar!$D$2:$D$100,Harcamalar!$G$2:$G$100,0),0),"")</f>
        <v/>
      </c>
      <c r="H733" s="5" t="str">
        <f>IF(A733&lt;&gt;"",IF($M$12,_xlfn.XLOOKUP(A733,Harcamalar!$D$2:$D$120,Harcamalar!$H$2:$H$120,""),""),"")</f>
        <v/>
      </c>
      <c r="I733" s="5" t="str">
        <f t="shared" si="71"/>
        <v/>
      </c>
    </row>
    <row r="734" spans="2:9" x14ac:dyDescent="0.25">
      <c r="B734" s="7" t="str">
        <f t="shared" si="67"/>
        <v/>
      </c>
      <c r="C734" s="5" t="str">
        <f t="shared" si="66"/>
        <v/>
      </c>
      <c r="D734" s="5" t="str">
        <f t="shared" si="68"/>
        <v/>
      </c>
      <c r="E734" s="5" t="str">
        <f t="shared" si="69"/>
        <v/>
      </c>
      <c r="F734" s="5" t="str">
        <f t="shared" si="70"/>
        <v/>
      </c>
      <c r="G734" s="5" t="str">
        <f>IF(A734&lt;&gt;"",IF($M$12,_xlfn.XLOOKUP(A734,Harcamalar!$D$2:$D$100,Harcamalar!$G$2:$G$100,0),0),"")</f>
        <v/>
      </c>
      <c r="H734" s="5" t="str">
        <f>IF(A734&lt;&gt;"",IF($M$12,_xlfn.XLOOKUP(A734,Harcamalar!$D$2:$D$120,Harcamalar!$H$2:$H$120,""),""),"")</f>
        <v/>
      </c>
      <c r="I734" s="5" t="str">
        <f t="shared" si="71"/>
        <v/>
      </c>
    </row>
    <row r="735" spans="2:9" x14ac:dyDescent="0.25">
      <c r="B735" s="7" t="str">
        <f t="shared" si="67"/>
        <v/>
      </c>
      <c r="C735" s="5" t="str">
        <f t="shared" si="66"/>
        <v/>
      </c>
      <c r="D735" s="5" t="str">
        <f t="shared" si="68"/>
        <v/>
      </c>
      <c r="E735" s="5" t="str">
        <f t="shared" si="69"/>
        <v/>
      </c>
      <c r="F735" s="5" t="str">
        <f t="shared" si="70"/>
        <v/>
      </c>
      <c r="G735" s="5" t="str">
        <f>IF(A735&lt;&gt;"",IF($M$12,_xlfn.XLOOKUP(A735,Harcamalar!$D$2:$D$100,Harcamalar!$G$2:$G$100,0),0),"")</f>
        <v/>
      </c>
      <c r="H735" s="5" t="str">
        <f>IF(A735&lt;&gt;"",IF($M$12,_xlfn.XLOOKUP(A735,Harcamalar!$D$2:$D$120,Harcamalar!$H$2:$H$120,""),""),"")</f>
        <v/>
      </c>
      <c r="I735" s="5" t="str">
        <f t="shared" si="71"/>
        <v/>
      </c>
    </row>
    <row r="736" spans="2:9" x14ac:dyDescent="0.25">
      <c r="B736" s="7" t="str">
        <f t="shared" si="67"/>
        <v/>
      </c>
      <c r="C736" s="5" t="str">
        <f t="shared" si="66"/>
        <v/>
      </c>
      <c r="D736" s="5" t="str">
        <f t="shared" si="68"/>
        <v/>
      </c>
      <c r="E736" s="5" t="str">
        <f t="shared" si="69"/>
        <v/>
      </c>
      <c r="F736" s="5" t="str">
        <f t="shared" si="70"/>
        <v/>
      </c>
      <c r="G736" s="5" t="str">
        <f>IF(A736&lt;&gt;"",IF($M$12,_xlfn.XLOOKUP(A736,Harcamalar!$D$2:$D$100,Harcamalar!$G$2:$G$100,0),0),"")</f>
        <v/>
      </c>
      <c r="H736" s="5" t="str">
        <f>IF(A736&lt;&gt;"",IF($M$12,_xlfn.XLOOKUP(A736,Harcamalar!$D$2:$D$120,Harcamalar!$H$2:$H$120,""),""),"")</f>
        <v/>
      </c>
      <c r="I736" s="5" t="str">
        <f t="shared" si="71"/>
        <v/>
      </c>
    </row>
    <row r="737" spans="2:9" x14ac:dyDescent="0.25">
      <c r="B737" s="7" t="str">
        <f t="shared" si="67"/>
        <v/>
      </c>
      <c r="C737" s="5" t="str">
        <f t="shared" si="66"/>
        <v/>
      </c>
      <c r="D737" s="5" t="str">
        <f t="shared" si="68"/>
        <v/>
      </c>
      <c r="E737" s="5" t="str">
        <f t="shared" si="69"/>
        <v/>
      </c>
      <c r="F737" s="5" t="str">
        <f t="shared" si="70"/>
        <v/>
      </c>
      <c r="G737" s="5" t="str">
        <f>IF(A737&lt;&gt;"",IF($M$12,_xlfn.XLOOKUP(A737,Harcamalar!$D$2:$D$100,Harcamalar!$G$2:$G$100,0),0),"")</f>
        <v/>
      </c>
      <c r="H737" s="5" t="str">
        <f>IF(A737&lt;&gt;"",IF($M$12,_xlfn.XLOOKUP(A737,Harcamalar!$D$2:$D$120,Harcamalar!$H$2:$H$120,""),""),"")</f>
        <v/>
      </c>
      <c r="I737" s="5" t="str">
        <f t="shared" si="71"/>
        <v/>
      </c>
    </row>
    <row r="738" spans="2:9" x14ac:dyDescent="0.25">
      <c r="B738" s="7" t="str">
        <f t="shared" si="67"/>
        <v/>
      </c>
      <c r="C738" s="5" t="str">
        <f t="shared" si="66"/>
        <v/>
      </c>
      <c r="D738" s="5" t="str">
        <f t="shared" si="68"/>
        <v/>
      </c>
      <c r="E738" s="5" t="str">
        <f t="shared" si="69"/>
        <v/>
      </c>
      <c r="F738" s="5" t="str">
        <f t="shared" si="70"/>
        <v/>
      </c>
      <c r="G738" s="5" t="str">
        <f>IF(A738&lt;&gt;"",IF($M$12,_xlfn.XLOOKUP(A738,Harcamalar!$D$2:$D$100,Harcamalar!$G$2:$G$100,0),0),"")</f>
        <v/>
      </c>
      <c r="H738" s="5" t="str">
        <f>IF(A738&lt;&gt;"",IF($M$12,_xlfn.XLOOKUP(A738,Harcamalar!$D$2:$D$120,Harcamalar!$H$2:$H$120,""),""),"")</f>
        <v/>
      </c>
      <c r="I738" s="5" t="str">
        <f t="shared" si="71"/>
        <v/>
      </c>
    </row>
    <row r="739" spans="2:9" x14ac:dyDescent="0.25">
      <c r="B739" s="7" t="str">
        <f t="shared" si="67"/>
        <v/>
      </c>
      <c r="C739" s="5" t="str">
        <f t="shared" si="66"/>
        <v/>
      </c>
      <c r="D739" s="5" t="str">
        <f t="shared" si="68"/>
        <v/>
      </c>
      <c r="E739" s="5" t="str">
        <f t="shared" si="69"/>
        <v/>
      </c>
      <c r="F739" s="5" t="str">
        <f t="shared" si="70"/>
        <v/>
      </c>
      <c r="G739" s="5" t="str">
        <f>IF(A739&lt;&gt;"",IF($M$12,_xlfn.XLOOKUP(A739,Harcamalar!$D$2:$D$100,Harcamalar!$G$2:$G$100,0),0),"")</f>
        <v/>
      </c>
      <c r="H739" s="5" t="str">
        <f>IF(A739&lt;&gt;"",IF($M$12,_xlfn.XLOOKUP(A739,Harcamalar!$D$2:$D$120,Harcamalar!$H$2:$H$120,""),""),"")</f>
        <v/>
      </c>
      <c r="I739" s="5" t="str">
        <f t="shared" si="71"/>
        <v/>
      </c>
    </row>
    <row r="740" spans="2:9" x14ac:dyDescent="0.25">
      <c r="B740" s="7" t="str">
        <f t="shared" si="67"/>
        <v/>
      </c>
      <c r="C740" s="5" t="str">
        <f t="shared" si="66"/>
        <v/>
      </c>
      <c r="D740" s="5" t="str">
        <f t="shared" si="68"/>
        <v/>
      </c>
      <c r="E740" s="5" t="str">
        <f t="shared" si="69"/>
        <v/>
      </c>
      <c r="F740" s="5" t="str">
        <f t="shared" si="70"/>
        <v/>
      </c>
      <c r="G740" s="5" t="str">
        <f>IF(A740&lt;&gt;"",IF($M$12,_xlfn.XLOOKUP(A740,Harcamalar!$D$2:$D$100,Harcamalar!$G$2:$G$100,0),0),"")</f>
        <v/>
      </c>
      <c r="H740" s="5" t="str">
        <f>IF(A740&lt;&gt;"",IF($M$12,_xlfn.XLOOKUP(A740,Harcamalar!$D$2:$D$120,Harcamalar!$H$2:$H$120,""),""),"")</f>
        <v/>
      </c>
      <c r="I740" s="5" t="str">
        <f t="shared" si="71"/>
        <v/>
      </c>
    </row>
    <row r="741" spans="2:9" x14ac:dyDescent="0.25">
      <c r="B741" s="7" t="str">
        <f t="shared" si="67"/>
        <v/>
      </c>
      <c r="C741" s="5" t="str">
        <f t="shared" si="66"/>
        <v/>
      </c>
      <c r="D741" s="5" t="str">
        <f t="shared" si="68"/>
        <v/>
      </c>
      <c r="E741" s="5" t="str">
        <f t="shared" si="69"/>
        <v/>
      </c>
      <c r="F741" s="5" t="str">
        <f t="shared" si="70"/>
        <v/>
      </c>
      <c r="G741" s="5" t="str">
        <f>IF(A741&lt;&gt;"",IF($M$12,_xlfn.XLOOKUP(A741,Harcamalar!$D$2:$D$100,Harcamalar!$G$2:$G$100,0),0),"")</f>
        <v/>
      </c>
      <c r="H741" s="5" t="str">
        <f>IF(A741&lt;&gt;"",IF($M$12,_xlfn.XLOOKUP(A741,Harcamalar!$D$2:$D$120,Harcamalar!$H$2:$H$120,""),""),"")</f>
        <v/>
      </c>
      <c r="I741" s="5" t="str">
        <f t="shared" si="71"/>
        <v/>
      </c>
    </row>
    <row r="742" spans="2:9" x14ac:dyDescent="0.25">
      <c r="B742" s="7" t="str">
        <f t="shared" si="67"/>
        <v/>
      </c>
      <c r="C742" s="5" t="str">
        <f t="shared" si="66"/>
        <v/>
      </c>
      <c r="D742" s="5" t="str">
        <f t="shared" si="68"/>
        <v/>
      </c>
      <c r="E742" s="5" t="str">
        <f t="shared" si="69"/>
        <v/>
      </c>
      <c r="F742" s="5" t="str">
        <f t="shared" si="70"/>
        <v/>
      </c>
      <c r="G742" s="5" t="str">
        <f>IF(A742&lt;&gt;"",IF($M$12,_xlfn.XLOOKUP(A742,Harcamalar!$D$2:$D$100,Harcamalar!$G$2:$G$100,0),0),"")</f>
        <v/>
      </c>
      <c r="H742" s="5" t="str">
        <f>IF(A742&lt;&gt;"",IF($M$12,_xlfn.XLOOKUP(A742,Harcamalar!$D$2:$D$120,Harcamalar!$H$2:$H$120,""),""),"")</f>
        <v/>
      </c>
      <c r="I742" s="5" t="str">
        <f t="shared" si="71"/>
        <v/>
      </c>
    </row>
    <row r="743" spans="2:9" x14ac:dyDescent="0.25">
      <c r="B743" s="7" t="str">
        <f t="shared" si="67"/>
        <v/>
      </c>
      <c r="C743" s="5" t="str">
        <f t="shared" ref="C743:C806" si="72">IF($A743&lt;&gt;"",I742,"")</f>
        <v/>
      </c>
      <c r="D743" s="5" t="str">
        <f t="shared" si="68"/>
        <v/>
      </c>
      <c r="E743" s="5" t="str">
        <f t="shared" si="69"/>
        <v/>
      </c>
      <c r="F743" s="5" t="str">
        <f t="shared" si="70"/>
        <v/>
      </c>
      <c r="G743" s="5" t="str">
        <f>IF(A743&lt;&gt;"",IF($M$12,_xlfn.XLOOKUP(A743,Harcamalar!$D$2:$D$100,Harcamalar!$G$2:$G$100,0),0),"")</f>
        <v/>
      </c>
      <c r="H743" s="5" t="str">
        <f>IF(A743&lt;&gt;"",IF($M$12,_xlfn.XLOOKUP(A743,Harcamalar!$D$2:$D$120,Harcamalar!$H$2:$H$120,""),""),"")</f>
        <v/>
      </c>
      <c r="I743" s="5" t="str">
        <f t="shared" si="71"/>
        <v/>
      </c>
    </row>
    <row r="744" spans="2:9" x14ac:dyDescent="0.25">
      <c r="B744" s="7" t="str">
        <f t="shared" si="67"/>
        <v/>
      </c>
      <c r="C744" s="5" t="str">
        <f t="shared" si="72"/>
        <v/>
      </c>
      <c r="D744" s="5" t="str">
        <f t="shared" si="68"/>
        <v/>
      </c>
      <c r="E744" s="5" t="str">
        <f t="shared" si="69"/>
        <v/>
      </c>
      <c r="F744" s="5" t="str">
        <f t="shared" si="70"/>
        <v/>
      </c>
      <c r="G744" s="5" t="str">
        <f>IF(A744&lt;&gt;"",IF($M$12,_xlfn.XLOOKUP(A744,Harcamalar!$D$2:$D$100,Harcamalar!$G$2:$G$100,0),0),"")</f>
        <v/>
      </c>
      <c r="H744" s="5" t="str">
        <f>IF(A744&lt;&gt;"",IF($M$12,_xlfn.XLOOKUP(A744,Harcamalar!$D$2:$D$120,Harcamalar!$H$2:$H$120,""),""),"")</f>
        <v/>
      </c>
      <c r="I744" s="5" t="str">
        <f t="shared" si="71"/>
        <v/>
      </c>
    </row>
    <row r="745" spans="2:9" x14ac:dyDescent="0.25">
      <c r="B745" s="7" t="str">
        <f t="shared" si="67"/>
        <v/>
      </c>
      <c r="C745" s="5" t="str">
        <f t="shared" si="72"/>
        <v/>
      </c>
      <c r="D745" s="5" t="str">
        <f t="shared" si="68"/>
        <v/>
      </c>
      <c r="E745" s="5" t="str">
        <f t="shared" si="69"/>
        <v/>
      </c>
      <c r="F745" s="5" t="str">
        <f t="shared" si="70"/>
        <v/>
      </c>
      <c r="G745" s="5" t="str">
        <f>IF(A745&lt;&gt;"",IF($M$12,_xlfn.XLOOKUP(A745,Harcamalar!$D$2:$D$100,Harcamalar!$G$2:$G$100,0),0),"")</f>
        <v/>
      </c>
      <c r="H745" s="5" t="str">
        <f>IF(A745&lt;&gt;"",IF($M$12,_xlfn.XLOOKUP(A745,Harcamalar!$D$2:$D$120,Harcamalar!$H$2:$H$120,""),""),"")</f>
        <v/>
      </c>
      <c r="I745" s="5" t="str">
        <f t="shared" si="71"/>
        <v/>
      </c>
    </row>
    <row r="746" spans="2:9" x14ac:dyDescent="0.25">
      <c r="B746" s="7" t="str">
        <f t="shared" si="67"/>
        <v/>
      </c>
      <c r="C746" s="5" t="str">
        <f t="shared" si="72"/>
        <v/>
      </c>
      <c r="D746" s="5" t="str">
        <f t="shared" si="68"/>
        <v/>
      </c>
      <c r="E746" s="5" t="str">
        <f t="shared" si="69"/>
        <v/>
      </c>
      <c r="F746" s="5" t="str">
        <f t="shared" si="70"/>
        <v/>
      </c>
      <c r="G746" s="5" t="str">
        <f>IF(A746&lt;&gt;"",IF($M$12,_xlfn.XLOOKUP(A746,Harcamalar!$D$2:$D$100,Harcamalar!$G$2:$G$100,0),0),"")</f>
        <v/>
      </c>
      <c r="H746" s="5" t="str">
        <f>IF(A746&lt;&gt;"",IF($M$12,_xlfn.XLOOKUP(A746,Harcamalar!$D$2:$D$120,Harcamalar!$H$2:$H$120,""),""),"")</f>
        <v/>
      </c>
      <c r="I746" s="5" t="str">
        <f t="shared" si="71"/>
        <v/>
      </c>
    </row>
    <row r="747" spans="2:9" x14ac:dyDescent="0.25">
      <c r="B747" s="7" t="str">
        <f t="shared" si="67"/>
        <v/>
      </c>
      <c r="C747" s="5" t="str">
        <f t="shared" si="72"/>
        <v/>
      </c>
      <c r="D747" s="5" t="str">
        <f t="shared" si="68"/>
        <v/>
      </c>
      <c r="E747" s="5" t="str">
        <f t="shared" si="69"/>
        <v/>
      </c>
      <c r="F747" s="5" t="str">
        <f t="shared" si="70"/>
        <v/>
      </c>
      <c r="G747" s="5" t="str">
        <f>IF(A747&lt;&gt;"",IF($M$12,_xlfn.XLOOKUP(A747,Harcamalar!$D$2:$D$100,Harcamalar!$G$2:$G$100,0),0),"")</f>
        <v/>
      </c>
      <c r="H747" s="5" t="str">
        <f>IF(A747&lt;&gt;"",IF($M$12,_xlfn.XLOOKUP(A747,Harcamalar!$D$2:$D$120,Harcamalar!$H$2:$H$120,""),""),"")</f>
        <v/>
      </c>
      <c r="I747" s="5" t="str">
        <f t="shared" si="71"/>
        <v/>
      </c>
    </row>
    <row r="748" spans="2:9" x14ac:dyDescent="0.25">
      <c r="B748" s="7" t="str">
        <f t="shared" si="67"/>
        <v/>
      </c>
      <c r="C748" s="5" t="str">
        <f t="shared" si="72"/>
        <v/>
      </c>
      <c r="D748" s="5" t="str">
        <f t="shared" si="68"/>
        <v/>
      </c>
      <c r="E748" s="5" t="str">
        <f t="shared" si="69"/>
        <v/>
      </c>
      <c r="F748" s="5" t="str">
        <f t="shared" si="70"/>
        <v/>
      </c>
      <c r="G748" s="5" t="str">
        <f>IF(A748&lt;&gt;"",IF($M$12,_xlfn.XLOOKUP(A748,Harcamalar!$D$2:$D$100,Harcamalar!$G$2:$G$100,0),0),"")</f>
        <v/>
      </c>
      <c r="H748" s="5" t="str">
        <f>IF(A748&lt;&gt;"",IF($M$12,_xlfn.XLOOKUP(A748,Harcamalar!$D$2:$D$120,Harcamalar!$H$2:$H$120,""),""),"")</f>
        <v/>
      </c>
      <c r="I748" s="5" t="str">
        <f t="shared" si="71"/>
        <v/>
      </c>
    </row>
    <row r="749" spans="2:9" x14ac:dyDescent="0.25">
      <c r="B749" s="7" t="str">
        <f t="shared" si="67"/>
        <v/>
      </c>
      <c r="C749" s="5" t="str">
        <f t="shared" si="72"/>
        <v/>
      </c>
      <c r="D749" s="5" t="str">
        <f t="shared" si="68"/>
        <v/>
      </c>
      <c r="E749" s="5" t="str">
        <f t="shared" si="69"/>
        <v/>
      </c>
      <c r="F749" s="5" t="str">
        <f t="shared" si="70"/>
        <v/>
      </c>
      <c r="G749" s="5" t="str">
        <f>IF(A749&lt;&gt;"",IF($M$12,_xlfn.XLOOKUP(A749,Harcamalar!$D$2:$D$100,Harcamalar!$G$2:$G$100,0),0),"")</f>
        <v/>
      </c>
      <c r="H749" s="5" t="str">
        <f>IF(A749&lt;&gt;"",IF($M$12,_xlfn.XLOOKUP(A749,Harcamalar!$D$2:$D$120,Harcamalar!$H$2:$H$120,""),""),"")</f>
        <v/>
      </c>
      <c r="I749" s="5" t="str">
        <f t="shared" si="71"/>
        <v/>
      </c>
    </row>
    <row r="750" spans="2:9" x14ac:dyDescent="0.25">
      <c r="B750" s="7" t="str">
        <f t="shared" si="67"/>
        <v/>
      </c>
      <c r="C750" s="5" t="str">
        <f t="shared" si="72"/>
        <v/>
      </c>
      <c r="D750" s="5" t="str">
        <f t="shared" si="68"/>
        <v/>
      </c>
      <c r="E750" s="5" t="str">
        <f t="shared" si="69"/>
        <v/>
      </c>
      <c r="F750" s="5" t="str">
        <f t="shared" si="70"/>
        <v/>
      </c>
      <c r="G750" s="5" t="str">
        <f>IF(A750&lt;&gt;"",IF($M$12,_xlfn.XLOOKUP(A750,Harcamalar!$D$2:$D$100,Harcamalar!$G$2:$G$100,0),0),"")</f>
        <v/>
      </c>
      <c r="H750" s="5" t="str">
        <f>IF(A750&lt;&gt;"",IF($M$12,_xlfn.XLOOKUP(A750,Harcamalar!$D$2:$D$120,Harcamalar!$H$2:$H$120,""),""),"")</f>
        <v/>
      </c>
      <c r="I750" s="5" t="str">
        <f t="shared" si="71"/>
        <v/>
      </c>
    </row>
    <row r="751" spans="2:9" x14ac:dyDescent="0.25">
      <c r="B751" s="7" t="str">
        <f t="shared" si="67"/>
        <v/>
      </c>
      <c r="C751" s="5" t="str">
        <f t="shared" si="72"/>
        <v/>
      </c>
      <c r="D751" s="5" t="str">
        <f t="shared" si="68"/>
        <v/>
      </c>
      <c r="E751" s="5" t="str">
        <f t="shared" si="69"/>
        <v/>
      </c>
      <c r="F751" s="5" t="str">
        <f t="shared" si="70"/>
        <v/>
      </c>
      <c r="G751" s="5" t="str">
        <f>IF(A751&lt;&gt;"",IF($M$12,_xlfn.XLOOKUP(A751,Harcamalar!$D$2:$D$100,Harcamalar!$G$2:$G$100,0),0),"")</f>
        <v/>
      </c>
      <c r="H751" s="5" t="str">
        <f>IF(A751&lt;&gt;"",IF($M$12,_xlfn.XLOOKUP(A751,Harcamalar!$D$2:$D$120,Harcamalar!$H$2:$H$120,""),""),"")</f>
        <v/>
      </c>
      <c r="I751" s="5" t="str">
        <f t="shared" si="71"/>
        <v/>
      </c>
    </row>
    <row r="752" spans="2:9" x14ac:dyDescent="0.25">
      <c r="B752" s="7" t="str">
        <f t="shared" si="67"/>
        <v/>
      </c>
      <c r="C752" s="5" t="str">
        <f t="shared" si="72"/>
        <v/>
      </c>
      <c r="D752" s="5" t="str">
        <f t="shared" si="68"/>
        <v/>
      </c>
      <c r="E752" s="5" t="str">
        <f t="shared" si="69"/>
        <v/>
      </c>
      <c r="F752" s="5" t="str">
        <f t="shared" si="70"/>
        <v/>
      </c>
      <c r="G752" s="5" t="str">
        <f>IF(A752&lt;&gt;"",IF($M$12,_xlfn.XLOOKUP(A752,Harcamalar!$D$2:$D$100,Harcamalar!$G$2:$G$100,0),0),"")</f>
        <v/>
      </c>
      <c r="H752" s="5" t="str">
        <f>IF(A752&lt;&gt;"",IF($M$12,_xlfn.XLOOKUP(A752,Harcamalar!$D$2:$D$120,Harcamalar!$H$2:$H$120,""),""),"")</f>
        <v/>
      </c>
      <c r="I752" s="5" t="str">
        <f t="shared" si="71"/>
        <v/>
      </c>
    </row>
    <row r="753" spans="2:9" x14ac:dyDescent="0.25">
      <c r="B753" s="7" t="str">
        <f t="shared" si="67"/>
        <v/>
      </c>
      <c r="C753" s="5" t="str">
        <f t="shared" si="72"/>
        <v/>
      </c>
      <c r="D753" s="5" t="str">
        <f t="shared" si="68"/>
        <v/>
      </c>
      <c r="E753" s="5" t="str">
        <f t="shared" si="69"/>
        <v/>
      </c>
      <c r="F753" s="5" t="str">
        <f t="shared" si="70"/>
        <v/>
      </c>
      <c r="G753" s="5" t="str">
        <f>IF(A753&lt;&gt;"",IF($M$12,_xlfn.XLOOKUP(A753,Harcamalar!$D$2:$D$100,Harcamalar!$G$2:$G$100,0),0),"")</f>
        <v/>
      </c>
      <c r="H753" s="5" t="str">
        <f>IF(A753&lt;&gt;"",IF($M$12,_xlfn.XLOOKUP(A753,Harcamalar!$D$2:$D$120,Harcamalar!$H$2:$H$120,""),""),"")</f>
        <v/>
      </c>
      <c r="I753" s="5" t="str">
        <f t="shared" si="71"/>
        <v/>
      </c>
    </row>
    <row r="754" spans="2:9" x14ac:dyDescent="0.25">
      <c r="B754" s="7" t="str">
        <f t="shared" si="67"/>
        <v/>
      </c>
      <c r="C754" s="5" t="str">
        <f t="shared" si="72"/>
        <v/>
      </c>
      <c r="D754" s="5" t="str">
        <f t="shared" si="68"/>
        <v/>
      </c>
      <c r="E754" s="5" t="str">
        <f t="shared" si="69"/>
        <v/>
      </c>
      <c r="F754" s="5" t="str">
        <f t="shared" si="70"/>
        <v/>
      </c>
      <c r="G754" s="5" t="str">
        <f>IF(A754&lt;&gt;"",IF($M$12,_xlfn.XLOOKUP(A754,Harcamalar!$D$2:$D$100,Harcamalar!$G$2:$G$100,0),0),"")</f>
        <v/>
      </c>
      <c r="H754" s="5" t="str">
        <f>IF(A754&lt;&gt;"",IF($M$12,_xlfn.XLOOKUP(A754,Harcamalar!$D$2:$D$120,Harcamalar!$H$2:$H$120,""),""),"")</f>
        <v/>
      </c>
      <c r="I754" s="5" t="str">
        <f t="shared" si="71"/>
        <v/>
      </c>
    </row>
    <row r="755" spans="2:9" x14ac:dyDescent="0.25">
      <c r="B755" s="7" t="str">
        <f t="shared" si="67"/>
        <v/>
      </c>
      <c r="C755" s="5" t="str">
        <f t="shared" si="72"/>
        <v/>
      </c>
      <c r="D755" s="5" t="str">
        <f t="shared" si="68"/>
        <v/>
      </c>
      <c r="E755" s="5" t="str">
        <f t="shared" si="69"/>
        <v/>
      </c>
      <c r="F755" s="5" t="str">
        <f t="shared" si="70"/>
        <v/>
      </c>
      <c r="G755" s="5" t="str">
        <f>IF(A755&lt;&gt;"",IF($M$12,_xlfn.XLOOKUP(A755,Harcamalar!$D$2:$D$100,Harcamalar!$G$2:$G$100,0),0),"")</f>
        <v/>
      </c>
      <c r="H755" s="5" t="str">
        <f>IF(A755&lt;&gt;"",IF($M$12,_xlfn.XLOOKUP(A755,Harcamalar!$D$2:$D$120,Harcamalar!$H$2:$H$120,""),""),"")</f>
        <v/>
      </c>
      <c r="I755" s="5" t="str">
        <f t="shared" si="71"/>
        <v/>
      </c>
    </row>
    <row r="756" spans="2:9" x14ac:dyDescent="0.25">
      <c r="B756" s="7" t="str">
        <f t="shared" si="67"/>
        <v/>
      </c>
      <c r="C756" s="5" t="str">
        <f t="shared" si="72"/>
        <v/>
      </c>
      <c r="D756" s="5" t="str">
        <f t="shared" si="68"/>
        <v/>
      </c>
      <c r="E756" s="5" t="str">
        <f t="shared" si="69"/>
        <v/>
      </c>
      <c r="F756" s="5" t="str">
        <f t="shared" si="70"/>
        <v/>
      </c>
      <c r="G756" s="5" t="str">
        <f>IF(A756&lt;&gt;"",IF($M$12,_xlfn.XLOOKUP(A756,Harcamalar!$D$2:$D$100,Harcamalar!$G$2:$G$100,0),0),"")</f>
        <v/>
      </c>
      <c r="H756" s="5" t="str">
        <f>IF(A756&lt;&gt;"",IF($M$12,_xlfn.XLOOKUP(A756,Harcamalar!$D$2:$D$120,Harcamalar!$H$2:$H$120,""),""),"")</f>
        <v/>
      </c>
      <c r="I756" s="5" t="str">
        <f t="shared" si="71"/>
        <v/>
      </c>
    </row>
    <row r="757" spans="2:9" x14ac:dyDescent="0.25">
      <c r="B757" s="7" t="str">
        <f t="shared" si="67"/>
        <v/>
      </c>
      <c r="C757" s="5" t="str">
        <f t="shared" si="72"/>
        <v/>
      </c>
      <c r="D757" s="5" t="str">
        <f t="shared" si="68"/>
        <v/>
      </c>
      <c r="E757" s="5" t="str">
        <f t="shared" si="69"/>
        <v/>
      </c>
      <c r="F757" s="5" t="str">
        <f t="shared" si="70"/>
        <v/>
      </c>
      <c r="G757" s="5" t="str">
        <f>IF(A757&lt;&gt;"",IF($M$12,_xlfn.XLOOKUP(A757,Harcamalar!$D$2:$D$100,Harcamalar!$G$2:$G$100,0),0),"")</f>
        <v/>
      </c>
      <c r="H757" s="5" t="str">
        <f>IF(A757&lt;&gt;"",IF($M$12,_xlfn.XLOOKUP(A757,Harcamalar!$D$2:$D$120,Harcamalar!$H$2:$H$120,""),""),"")</f>
        <v/>
      </c>
      <c r="I757" s="5" t="str">
        <f t="shared" si="71"/>
        <v/>
      </c>
    </row>
    <row r="758" spans="2:9" x14ac:dyDescent="0.25">
      <c r="B758" s="7" t="str">
        <f t="shared" si="67"/>
        <v/>
      </c>
      <c r="C758" s="5" t="str">
        <f t="shared" si="72"/>
        <v/>
      </c>
      <c r="D758" s="5" t="str">
        <f t="shared" si="68"/>
        <v/>
      </c>
      <c r="E758" s="5" t="str">
        <f t="shared" si="69"/>
        <v/>
      </c>
      <c r="F758" s="5" t="str">
        <f t="shared" si="70"/>
        <v/>
      </c>
      <c r="G758" s="5" t="str">
        <f>IF(A758&lt;&gt;"",IF($M$12,_xlfn.XLOOKUP(A758,Harcamalar!$D$2:$D$100,Harcamalar!$G$2:$G$100,0),0),"")</f>
        <v/>
      </c>
      <c r="H758" s="5" t="str">
        <f>IF(A758&lt;&gt;"",IF($M$12,_xlfn.XLOOKUP(A758,Harcamalar!$D$2:$D$120,Harcamalar!$H$2:$H$120,""),""),"")</f>
        <v/>
      </c>
      <c r="I758" s="5" t="str">
        <f t="shared" si="71"/>
        <v/>
      </c>
    </row>
    <row r="759" spans="2:9" x14ac:dyDescent="0.25">
      <c r="B759" s="7" t="str">
        <f t="shared" si="67"/>
        <v/>
      </c>
      <c r="C759" s="5" t="str">
        <f t="shared" si="72"/>
        <v/>
      </c>
      <c r="D759" s="5" t="str">
        <f t="shared" si="68"/>
        <v/>
      </c>
      <c r="E759" s="5" t="str">
        <f t="shared" si="69"/>
        <v/>
      </c>
      <c r="F759" s="5" t="str">
        <f t="shared" si="70"/>
        <v/>
      </c>
      <c r="G759" s="5" t="str">
        <f>IF(A759&lt;&gt;"",IF($M$12,_xlfn.XLOOKUP(A759,Harcamalar!$D$2:$D$100,Harcamalar!$G$2:$G$100,0),0),"")</f>
        <v/>
      </c>
      <c r="H759" s="5" t="str">
        <f>IF(A759&lt;&gt;"",IF($M$12,_xlfn.XLOOKUP(A759,Harcamalar!$D$2:$D$120,Harcamalar!$H$2:$H$120,""),""),"")</f>
        <v/>
      </c>
      <c r="I759" s="5" t="str">
        <f t="shared" si="71"/>
        <v/>
      </c>
    </row>
    <row r="760" spans="2:9" x14ac:dyDescent="0.25">
      <c r="B760" s="7" t="str">
        <f t="shared" si="67"/>
        <v/>
      </c>
      <c r="C760" s="5" t="str">
        <f t="shared" si="72"/>
        <v/>
      </c>
      <c r="D760" s="5" t="str">
        <f t="shared" si="68"/>
        <v/>
      </c>
      <c r="E760" s="5" t="str">
        <f t="shared" si="69"/>
        <v/>
      </c>
      <c r="F760" s="5" t="str">
        <f t="shared" si="70"/>
        <v/>
      </c>
      <c r="G760" s="5" t="str">
        <f>IF(A760&lt;&gt;"",IF($M$12,_xlfn.XLOOKUP(A760,Harcamalar!$D$2:$D$100,Harcamalar!$G$2:$G$100,0),0),"")</f>
        <v/>
      </c>
      <c r="H760" s="5" t="str">
        <f>IF(A760&lt;&gt;"",IF($M$12,_xlfn.XLOOKUP(A760,Harcamalar!$D$2:$D$120,Harcamalar!$H$2:$H$120,""),""),"")</f>
        <v/>
      </c>
      <c r="I760" s="5" t="str">
        <f t="shared" si="71"/>
        <v/>
      </c>
    </row>
    <row r="761" spans="2:9" x14ac:dyDescent="0.25">
      <c r="B761" s="7" t="str">
        <f t="shared" si="67"/>
        <v/>
      </c>
      <c r="C761" s="5" t="str">
        <f t="shared" si="72"/>
        <v/>
      </c>
      <c r="D761" s="5" t="str">
        <f t="shared" si="68"/>
        <v/>
      </c>
      <c r="E761" s="5" t="str">
        <f t="shared" si="69"/>
        <v/>
      </c>
      <c r="F761" s="5" t="str">
        <f t="shared" si="70"/>
        <v/>
      </c>
      <c r="G761" s="5" t="str">
        <f>IF(A761&lt;&gt;"",IF($M$12,_xlfn.XLOOKUP(A761,Harcamalar!$D$2:$D$100,Harcamalar!$G$2:$G$100,0),0),"")</f>
        <v/>
      </c>
      <c r="H761" s="5" t="str">
        <f>IF(A761&lt;&gt;"",IF($M$12,_xlfn.XLOOKUP(A761,Harcamalar!$D$2:$D$120,Harcamalar!$H$2:$H$120,""),""),"")</f>
        <v/>
      </c>
      <c r="I761" s="5" t="str">
        <f t="shared" si="71"/>
        <v/>
      </c>
    </row>
    <row r="762" spans="2:9" x14ac:dyDescent="0.25">
      <c r="B762" s="7" t="str">
        <f t="shared" si="67"/>
        <v/>
      </c>
      <c r="C762" s="5" t="str">
        <f t="shared" si="72"/>
        <v/>
      </c>
      <c r="D762" s="5" t="str">
        <f t="shared" si="68"/>
        <v/>
      </c>
      <c r="E762" s="5" t="str">
        <f t="shared" si="69"/>
        <v/>
      </c>
      <c r="F762" s="5" t="str">
        <f t="shared" si="70"/>
        <v/>
      </c>
      <c r="G762" s="5" t="str">
        <f>IF(A762&lt;&gt;"",IF($M$12,_xlfn.XLOOKUP(A762,Harcamalar!$D$2:$D$100,Harcamalar!$G$2:$G$100,0),0),"")</f>
        <v/>
      </c>
      <c r="H762" s="5" t="str">
        <f>IF(A762&lt;&gt;"",IF($M$12,_xlfn.XLOOKUP(A762,Harcamalar!$D$2:$D$120,Harcamalar!$H$2:$H$120,""),""),"")</f>
        <v/>
      </c>
      <c r="I762" s="5" t="str">
        <f t="shared" si="71"/>
        <v/>
      </c>
    </row>
    <row r="763" spans="2:9" x14ac:dyDescent="0.25">
      <c r="B763" s="7" t="str">
        <f t="shared" si="67"/>
        <v/>
      </c>
      <c r="C763" s="5" t="str">
        <f t="shared" si="72"/>
        <v/>
      </c>
      <c r="D763" s="5" t="str">
        <f t="shared" si="68"/>
        <v/>
      </c>
      <c r="E763" s="5" t="str">
        <f t="shared" si="69"/>
        <v/>
      </c>
      <c r="F763" s="5" t="str">
        <f t="shared" si="70"/>
        <v/>
      </c>
      <c r="G763" s="5" t="str">
        <f>IF(A763&lt;&gt;"",IF($M$12,_xlfn.XLOOKUP(A763,Harcamalar!$D$2:$D$100,Harcamalar!$G$2:$G$100,0),0),"")</f>
        <v/>
      </c>
      <c r="H763" s="5" t="str">
        <f>IF(A763&lt;&gt;"",IF($M$12,_xlfn.XLOOKUP(A763,Harcamalar!$D$2:$D$120,Harcamalar!$H$2:$H$120,""),""),"")</f>
        <v/>
      </c>
      <c r="I763" s="5" t="str">
        <f t="shared" si="71"/>
        <v/>
      </c>
    </row>
    <row r="764" spans="2:9" x14ac:dyDescent="0.25">
      <c r="B764" s="7" t="str">
        <f t="shared" si="67"/>
        <v/>
      </c>
      <c r="C764" s="5" t="str">
        <f t="shared" si="72"/>
        <v/>
      </c>
      <c r="D764" s="5" t="str">
        <f t="shared" si="68"/>
        <v/>
      </c>
      <c r="E764" s="5" t="str">
        <f t="shared" si="69"/>
        <v/>
      </c>
      <c r="F764" s="5" t="str">
        <f t="shared" si="70"/>
        <v/>
      </c>
      <c r="G764" s="5" t="str">
        <f>IF(A764&lt;&gt;"",IF($M$12,_xlfn.XLOOKUP(A764,Harcamalar!$D$2:$D$100,Harcamalar!$G$2:$G$100,0),0),"")</f>
        <v/>
      </c>
      <c r="H764" s="5" t="str">
        <f>IF(A764&lt;&gt;"",IF($M$12,_xlfn.XLOOKUP(A764,Harcamalar!$D$2:$D$120,Harcamalar!$H$2:$H$120,""),""),"")</f>
        <v/>
      </c>
      <c r="I764" s="5" t="str">
        <f t="shared" si="71"/>
        <v/>
      </c>
    </row>
    <row r="765" spans="2:9" x14ac:dyDescent="0.25">
      <c r="B765" s="7" t="str">
        <f t="shared" si="67"/>
        <v/>
      </c>
      <c r="C765" s="5" t="str">
        <f t="shared" si="72"/>
        <v/>
      </c>
      <c r="D765" s="5" t="str">
        <f t="shared" si="68"/>
        <v/>
      </c>
      <c r="E765" s="5" t="str">
        <f t="shared" si="69"/>
        <v/>
      </c>
      <c r="F765" s="5" t="str">
        <f t="shared" si="70"/>
        <v/>
      </c>
      <c r="G765" s="5" t="str">
        <f>IF(A765&lt;&gt;"",IF($M$12,_xlfn.XLOOKUP(A765,Harcamalar!$D$2:$D$100,Harcamalar!$G$2:$G$100,0),0),"")</f>
        <v/>
      </c>
      <c r="H765" s="5" t="str">
        <f>IF(A765&lt;&gt;"",IF($M$12,_xlfn.XLOOKUP(A765,Harcamalar!$D$2:$D$120,Harcamalar!$H$2:$H$120,""),""),"")</f>
        <v/>
      </c>
      <c r="I765" s="5" t="str">
        <f t="shared" si="71"/>
        <v/>
      </c>
    </row>
    <row r="766" spans="2:9" x14ac:dyDescent="0.25">
      <c r="B766" s="7" t="str">
        <f t="shared" si="67"/>
        <v/>
      </c>
      <c r="C766" s="5" t="str">
        <f t="shared" si="72"/>
        <v/>
      </c>
      <c r="D766" s="5" t="str">
        <f t="shared" si="68"/>
        <v/>
      </c>
      <c r="E766" s="5" t="str">
        <f t="shared" si="69"/>
        <v/>
      </c>
      <c r="F766" s="5" t="str">
        <f t="shared" si="70"/>
        <v/>
      </c>
      <c r="G766" s="5" t="str">
        <f>IF(A766&lt;&gt;"",IF($M$12,_xlfn.XLOOKUP(A766,Harcamalar!$D$2:$D$100,Harcamalar!$G$2:$G$100,0),0),"")</f>
        <v/>
      </c>
      <c r="H766" s="5" t="str">
        <f>IF(A766&lt;&gt;"",IF($M$12,_xlfn.XLOOKUP(A766,Harcamalar!$D$2:$D$120,Harcamalar!$H$2:$H$120,""),""),"")</f>
        <v/>
      </c>
      <c r="I766" s="5" t="str">
        <f t="shared" si="71"/>
        <v/>
      </c>
    </row>
    <row r="767" spans="2:9" x14ac:dyDescent="0.25">
      <c r="B767" s="7" t="str">
        <f t="shared" si="67"/>
        <v/>
      </c>
      <c r="C767" s="5" t="str">
        <f t="shared" si="72"/>
        <v/>
      </c>
      <c r="D767" s="5" t="str">
        <f t="shared" si="68"/>
        <v/>
      </c>
      <c r="E767" s="5" t="str">
        <f t="shared" si="69"/>
        <v/>
      </c>
      <c r="F767" s="5" t="str">
        <f t="shared" si="70"/>
        <v/>
      </c>
      <c r="G767" s="5" t="str">
        <f>IF(A767&lt;&gt;"",IF($M$12,_xlfn.XLOOKUP(A767,Harcamalar!$D$2:$D$100,Harcamalar!$G$2:$G$100,0),0),"")</f>
        <v/>
      </c>
      <c r="H767" s="5" t="str">
        <f>IF(A767&lt;&gt;"",IF($M$12,_xlfn.XLOOKUP(A767,Harcamalar!$D$2:$D$120,Harcamalar!$H$2:$H$120,""),""),"")</f>
        <v/>
      </c>
      <c r="I767" s="5" t="str">
        <f t="shared" si="71"/>
        <v/>
      </c>
    </row>
    <row r="768" spans="2:9" x14ac:dyDescent="0.25">
      <c r="B768" s="7" t="str">
        <f t="shared" si="67"/>
        <v/>
      </c>
      <c r="C768" s="5" t="str">
        <f t="shared" si="72"/>
        <v/>
      </c>
      <c r="D768" s="5" t="str">
        <f t="shared" si="68"/>
        <v/>
      </c>
      <c r="E768" s="5" t="str">
        <f t="shared" si="69"/>
        <v/>
      </c>
      <c r="F768" s="5" t="str">
        <f t="shared" si="70"/>
        <v/>
      </c>
      <c r="G768" s="5" t="str">
        <f>IF(A768&lt;&gt;"",IF($M$12,_xlfn.XLOOKUP(A768,Harcamalar!$D$2:$D$100,Harcamalar!$G$2:$G$100,0),0),"")</f>
        <v/>
      </c>
      <c r="H768" s="5" t="str">
        <f>IF(A768&lt;&gt;"",IF($M$12,_xlfn.XLOOKUP(A768,Harcamalar!$D$2:$D$120,Harcamalar!$H$2:$H$120,""),""),"")</f>
        <v/>
      </c>
      <c r="I768" s="5" t="str">
        <f t="shared" si="71"/>
        <v/>
      </c>
    </row>
    <row r="769" spans="2:9" x14ac:dyDescent="0.25">
      <c r="B769" s="7" t="str">
        <f t="shared" si="67"/>
        <v/>
      </c>
      <c r="C769" s="5" t="str">
        <f t="shared" si="72"/>
        <v/>
      </c>
      <c r="D769" s="5" t="str">
        <f t="shared" si="68"/>
        <v/>
      </c>
      <c r="E769" s="5" t="str">
        <f t="shared" si="69"/>
        <v/>
      </c>
      <c r="F769" s="5" t="str">
        <f t="shared" si="70"/>
        <v/>
      </c>
      <c r="G769" s="5" t="str">
        <f>IF(A769&lt;&gt;"",IF($M$12,_xlfn.XLOOKUP(A769,Harcamalar!$D$2:$D$100,Harcamalar!$G$2:$G$100,0),0),"")</f>
        <v/>
      </c>
      <c r="H769" s="5" t="str">
        <f>IF(A769&lt;&gt;"",IF($M$12,_xlfn.XLOOKUP(A769,Harcamalar!$D$2:$D$120,Harcamalar!$H$2:$H$120,""),""),"")</f>
        <v/>
      </c>
      <c r="I769" s="5" t="str">
        <f t="shared" si="71"/>
        <v/>
      </c>
    </row>
    <row r="770" spans="2:9" x14ac:dyDescent="0.25">
      <c r="B770" s="7" t="str">
        <f t="shared" ref="B770:B833" si="73">IF(A770&lt;&gt;"",yas+YEAR(A770)-YEAR(hesapbaslangictarihi),"")</f>
        <v/>
      </c>
      <c r="C770" s="5" t="str">
        <f t="shared" si="72"/>
        <v/>
      </c>
      <c r="D770" s="5" t="str">
        <f t="shared" ref="D770:D833" si="74">IF($A770&lt;&gt;"",maas*(1+maasartisorani)^(YEAR(A770)-YEAR(hesapbaslangictarihi)),"")</f>
        <v/>
      </c>
      <c r="E770" s="5" t="str">
        <f t="shared" ref="E770:E833" si="75">IF($A770&lt;&gt;"",D770*tasarruforani,"")</f>
        <v/>
      </c>
      <c r="F770" s="5" t="str">
        <f t="shared" ref="F770:F833" si="76">IF($A770&lt;&gt;"",C770*reelkazancorani,"")</f>
        <v/>
      </c>
      <c r="G770" s="5" t="str">
        <f>IF(A770&lt;&gt;"",IF($M$12,_xlfn.XLOOKUP(A770,Harcamalar!$D$2:$D$100,Harcamalar!$G$2:$G$100,0),0),"")</f>
        <v/>
      </c>
      <c r="H770" s="5" t="str">
        <f>IF(A770&lt;&gt;"",IF($M$12,_xlfn.XLOOKUP(A770,Harcamalar!$D$2:$D$120,Harcamalar!$H$2:$H$120,""),""),"")</f>
        <v/>
      </c>
      <c r="I770" s="5" t="str">
        <f t="shared" si="71"/>
        <v/>
      </c>
    </row>
    <row r="771" spans="2:9" x14ac:dyDescent="0.25">
      <c r="B771" s="7" t="str">
        <f t="shared" si="73"/>
        <v/>
      </c>
      <c r="C771" s="5" t="str">
        <f t="shared" si="72"/>
        <v/>
      </c>
      <c r="D771" s="5" t="str">
        <f t="shared" si="74"/>
        <v/>
      </c>
      <c r="E771" s="5" t="str">
        <f t="shared" si="75"/>
        <v/>
      </c>
      <c r="F771" s="5" t="str">
        <f t="shared" si="76"/>
        <v/>
      </c>
      <c r="G771" s="5" t="str">
        <f>IF(A771&lt;&gt;"",IF($M$12,_xlfn.XLOOKUP(A771,Harcamalar!$D$2:$D$100,Harcamalar!$G$2:$G$100,0),0),"")</f>
        <v/>
      </c>
      <c r="H771" s="5" t="str">
        <f>IF(A771&lt;&gt;"",IF($M$12,_xlfn.XLOOKUP(A771,Harcamalar!$D$2:$D$120,Harcamalar!$H$2:$H$120,""),""),"")</f>
        <v/>
      </c>
      <c r="I771" s="5" t="str">
        <f t="shared" ref="I771:I834" si="77">IF($A771&lt;&gt;"",C771+F771+E771-G771,"")</f>
        <v/>
      </c>
    </row>
    <row r="772" spans="2:9" x14ac:dyDescent="0.25">
      <c r="B772" s="7" t="str">
        <f t="shared" si="73"/>
        <v/>
      </c>
      <c r="C772" s="5" t="str">
        <f t="shared" si="72"/>
        <v/>
      </c>
      <c r="D772" s="5" t="str">
        <f t="shared" si="74"/>
        <v/>
      </c>
      <c r="E772" s="5" t="str">
        <f t="shared" si="75"/>
        <v/>
      </c>
      <c r="F772" s="5" t="str">
        <f t="shared" si="76"/>
        <v/>
      </c>
      <c r="G772" s="5" t="str">
        <f>IF(A772&lt;&gt;"",IF($M$12,_xlfn.XLOOKUP(A772,Harcamalar!$D$2:$D$100,Harcamalar!$G$2:$G$100,0),0),"")</f>
        <v/>
      </c>
      <c r="H772" s="5" t="str">
        <f>IF(A772&lt;&gt;"",IF($M$12,_xlfn.XLOOKUP(A772,Harcamalar!$D$2:$D$120,Harcamalar!$H$2:$H$120,""),""),"")</f>
        <v/>
      </c>
      <c r="I772" s="5" t="str">
        <f t="shared" si="77"/>
        <v/>
      </c>
    </row>
    <row r="773" spans="2:9" x14ac:dyDescent="0.25">
      <c r="B773" s="7" t="str">
        <f t="shared" si="73"/>
        <v/>
      </c>
      <c r="C773" s="5" t="str">
        <f t="shared" si="72"/>
        <v/>
      </c>
      <c r="D773" s="5" t="str">
        <f t="shared" si="74"/>
        <v/>
      </c>
      <c r="E773" s="5" t="str">
        <f t="shared" si="75"/>
        <v/>
      </c>
      <c r="F773" s="5" t="str">
        <f t="shared" si="76"/>
        <v/>
      </c>
      <c r="G773" s="5" t="str">
        <f>IF(A773&lt;&gt;"",IF($M$12,_xlfn.XLOOKUP(A773,Harcamalar!$D$2:$D$100,Harcamalar!$G$2:$G$100,0),0),"")</f>
        <v/>
      </c>
      <c r="H773" s="5" t="str">
        <f>IF(A773&lt;&gt;"",IF($M$12,_xlfn.XLOOKUP(A773,Harcamalar!$D$2:$D$120,Harcamalar!$H$2:$H$120,""),""),"")</f>
        <v/>
      </c>
      <c r="I773" s="5" t="str">
        <f t="shared" si="77"/>
        <v/>
      </c>
    </row>
    <row r="774" spans="2:9" x14ac:dyDescent="0.25">
      <c r="B774" s="7" t="str">
        <f t="shared" si="73"/>
        <v/>
      </c>
      <c r="C774" s="5" t="str">
        <f t="shared" si="72"/>
        <v/>
      </c>
      <c r="D774" s="5" t="str">
        <f t="shared" si="74"/>
        <v/>
      </c>
      <c r="E774" s="5" t="str">
        <f t="shared" si="75"/>
        <v/>
      </c>
      <c r="F774" s="5" t="str">
        <f t="shared" si="76"/>
        <v/>
      </c>
      <c r="G774" s="5" t="str">
        <f>IF(A774&lt;&gt;"",IF($M$12,_xlfn.XLOOKUP(A774,Harcamalar!$D$2:$D$100,Harcamalar!$G$2:$G$100,0),0),"")</f>
        <v/>
      </c>
      <c r="H774" s="5" t="str">
        <f>IF(A774&lt;&gt;"",IF($M$12,_xlfn.XLOOKUP(A774,Harcamalar!$D$2:$D$120,Harcamalar!$H$2:$H$120,""),""),"")</f>
        <v/>
      </c>
      <c r="I774" s="5" t="str">
        <f t="shared" si="77"/>
        <v/>
      </c>
    </row>
    <row r="775" spans="2:9" x14ac:dyDescent="0.25">
      <c r="B775" s="7" t="str">
        <f t="shared" si="73"/>
        <v/>
      </c>
      <c r="C775" s="5" t="str">
        <f t="shared" si="72"/>
        <v/>
      </c>
      <c r="D775" s="5" t="str">
        <f t="shared" si="74"/>
        <v/>
      </c>
      <c r="E775" s="5" t="str">
        <f t="shared" si="75"/>
        <v/>
      </c>
      <c r="F775" s="5" t="str">
        <f t="shared" si="76"/>
        <v/>
      </c>
      <c r="G775" s="5" t="str">
        <f>IF(A775&lt;&gt;"",IF($M$12,_xlfn.XLOOKUP(A775,Harcamalar!$D$2:$D$100,Harcamalar!$G$2:$G$100,0),0),"")</f>
        <v/>
      </c>
      <c r="H775" s="5" t="str">
        <f>IF(A775&lt;&gt;"",IF($M$12,_xlfn.XLOOKUP(A775,Harcamalar!$D$2:$D$120,Harcamalar!$H$2:$H$120,""),""),"")</f>
        <v/>
      </c>
      <c r="I775" s="5" t="str">
        <f t="shared" si="77"/>
        <v/>
      </c>
    </row>
    <row r="776" spans="2:9" x14ac:dyDescent="0.25">
      <c r="B776" s="7" t="str">
        <f t="shared" si="73"/>
        <v/>
      </c>
      <c r="C776" s="5" t="str">
        <f t="shared" si="72"/>
        <v/>
      </c>
      <c r="D776" s="5" t="str">
        <f t="shared" si="74"/>
        <v/>
      </c>
      <c r="E776" s="5" t="str">
        <f t="shared" si="75"/>
        <v/>
      </c>
      <c r="F776" s="5" t="str">
        <f t="shared" si="76"/>
        <v/>
      </c>
      <c r="G776" s="5" t="str">
        <f>IF(A776&lt;&gt;"",IF($M$12,_xlfn.XLOOKUP(A776,Harcamalar!$D$2:$D$100,Harcamalar!$G$2:$G$100,0),0),"")</f>
        <v/>
      </c>
      <c r="H776" s="5" t="str">
        <f>IF(A776&lt;&gt;"",IF($M$12,_xlfn.XLOOKUP(A776,Harcamalar!$D$2:$D$120,Harcamalar!$H$2:$H$120,""),""),"")</f>
        <v/>
      </c>
      <c r="I776" s="5" t="str">
        <f t="shared" si="77"/>
        <v/>
      </c>
    </row>
    <row r="777" spans="2:9" x14ac:dyDescent="0.25">
      <c r="B777" s="7" t="str">
        <f t="shared" si="73"/>
        <v/>
      </c>
      <c r="C777" s="5" t="str">
        <f t="shared" si="72"/>
        <v/>
      </c>
      <c r="D777" s="5" t="str">
        <f t="shared" si="74"/>
        <v/>
      </c>
      <c r="E777" s="5" t="str">
        <f t="shared" si="75"/>
        <v/>
      </c>
      <c r="F777" s="5" t="str">
        <f t="shared" si="76"/>
        <v/>
      </c>
      <c r="G777" s="5" t="str">
        <f>IF(A777&lt;&gt;"",IF($M$12,_xlfn.XLOOKUP(A777,Harcamalar!$D$2:$D$100,Harcamalar!$G$2:$G$100,0),0),"")</f>
        <v/>
      </c>
      <c r="H777" s="5" t="str">
        <f>IF(A777&lt;&gt;"",IF($M$12,_xlfn.XLOOKUP(A777,Harcamalar!$D$2:$D$120,Harcamalar!$H$2:$H$120,""),""),"")</f>
        <v/>
      </c>
      <c r="I777" s="5" t="str">
        <f t="shared" si="77"/>
        <v/>
      </c>
    </row>
    <row r="778" spans="2:9" x14ac:dyDescent="0.25">
      <c r="B778" s="7" t="str">
        <f t="shared" si="73"/>
        <v/>
      </c>
      <c r="C778" s="5" t="str">
        <f t="shared" si="72"/>
        <v/>
      </c>
      <c r="D778" s="5" t="str">
        <f t="shared" si="74"/>
        <v/>
      </c>
      <c r="E778" s="5" t="str">
        <f t="shared" si="75"/>
        <v/>
      </c>
      <c r="F778" s="5" t="str">
        <f t="shared" si="76"/>
        <v/>
      </c>
      <c r="G778" s="5" t="str">
        <f>IF(A778&lt;&gt;"",IF($M$12,_xlfn.XLOOKUP(A778,Harcamalar!$D$2:$D$100,Harcamalar!$G$2:$G$100,0),0),"")</f>
        <v/>
      </c>
      <c r="H778" s="5" t="str">
        <f>IF(A778&lt;&gt;"",IF($M$12,_xlfn.XLOOKUP(A778,Harcamalar!$D$2:$D$120,Harcamalar!$H$2:$H$120,""),""),"")</f>
        <v/>
      </c>
      <c r="I778" s="5" t="str">
        <f t="shared" si="77"/>
        <v/>
      </c>
    </row>
    <row r="779" spans="2:9" x14ac:dyDescent="0.25">
      <c r="B779" s="7" t="str">
        <f t="shared" si="73"/>
        <v/>
      </c>
      <c r="C779" s="5" t="str">
        <f t="shared" si="72"/>
        <v/>
      </c>
      <c r="D779" s="5" t="str">
        <f t="shared" si="74"/>
        <v/>
      </c>
      <c r="E779" s="5" t="str">
        <f t="shared" si="75"/>
        <v/>
      </c>
      <c r="F779" s="5" t="str">
        <f t="shared" si="76"/>
        <v/>
      </c>
      <c r="G779" s="5" t="str">
        <f>IF(A779&lt;&gt;"",IF($M$12,_xlfn.XLOOKUP(A779,Harcamalar!$D$2:$D$100,Harcamalar!$G$2:$G$100,0),0),"")</f>
        <v/>
      </c>
      <c r="H779" s="5" t="str">
        <f>IF(A779&lt;&gt;"",IF($M$12,_xlfn.XLOOKUP(A779,Harcamalar!$D$2:$D$120,Harcamalar!$H$2:$H$120,""),""),"")</f>
        <v/>
      </c>
      <c r="I779" s="5" t="str">
        <f t="shared" si="77"/>
        <v/>
      </c>
    </row>
    <row r="780" spans="2:9" x14ac:dyDescent="0.25">
      <c r="B780" s="7" t="str">
        <f t="shared" si="73"/>
        <v/>
      </c>
      <c r="C780" s="5" t="str">
        <f t="shared" si="72"/>
        <v/>
      </c>
      <c r="D780" s="5" t="str">
        <f t="shared" si="74"/>
        <v/>
      </c>
      <c r="E780" s="5" t="str">
        <f t="shared" si="75"/>
        <v/>
      </c>
      <c r="F780" s="5" t="str">
        <f t="shared" si="76"/>
        <v/>
      </c>
      <c r="G780" s="5" t="str">
        <f>IF(A780&lt;&gt;"",IF($M$12,_xlfn.XLOOKUP(A780,Harcamalar!$D$2:$D$100,Harcamalar!$G$2:$G$100,0),0),"")</f>
        <v/>
      </c>
      <c r="H780" s="5" t="str">
        <f>IF(A780&lt;&gt;"",IF($M$12,_xlfn.XLOOKUP(A780,Harcamalar!$D$2:$D$120,Harcamalar!$H$2:$H$120,""),""),"")</f>
        <v/>
      </c>
      <c r="I780" s="5" t="str">
        <f t="shared" si="77"/>
        <v/>
      </c>
    </row>
    <row r="781" spans="2:9" x14ac:dyDescent="0.25">
      <c r="B781" s="7" t="str">
        <f t="shared" si="73"/>
        <v/>
      </c>
      <c r="C781" s="5" t="str">
        <f t="shared" si="72"/>
        <v/>
      </c>
      <c r="D781" s="5" t="str">
        <f t="shared" si="74"/>
        <v/>
      </c>
      <c r="E781" s="5" t="str">
        <f t="shared" si="75"/>
        <v/>
      </c>
      <c r="F781" s="5" t="str">
        <f t="shared" si="76"/>
        <v/>
      </c>
      <c r="G781" s="5" t="str">
        <f>IF(A781&lt;&gt;"",IF($M$12,_xlfn.XLOOKUP(A781,Harcamalar!$D$2:$D$100,Harcamalar!$G$2:$G$100,0),0),"")</f>
        <v/>
      </c>
      <c r="H781" s="5" t="str">
        <f>IF(A781&lt;&gt;"",IF($M$12,_xlfn.XLOOKUP(A781,Harcamalar!$D$2:$D$120,Harcamalar!$H$2:$H$120,""),""),"")</f>
        <v/>
      </c>
      <c r="I781" s="5" t="str">
        <f t="shared" si="77"/>
        <v/>
      </c>
    </row>
    <row r="782" spans="2:9" x14ac:dyDescent="0.25">
      <c r="B782" s="7" t="str">
        <f t="shared" si="73"/>
        <v/>
      </c>
      <c r="C782" s="5" t="str">
        <f t="shared" si="72"/>
        <v/>
      </c>
      <c r="D782" s="5" t="str">
        <f t="shared" si="74"/>
        <v/>
      </c>
      <c r="E782" s="5" t="str">
        <f t="shared" si="75"/>
        <v/>
      </c>
      <c r="F782" s="5" t="str">
        <f t="shared" si="76"/>
        <v/>
      </c>
      <c r="G782" s="5" t="str">
        <f>IF(A782&lt;&gt;"",IF($M$12,_xlfn.XLOOKUP(A782,Harcamalar!$D$2:$D$100,Harcamalar!$G$2:$G$100,0),0),"")</f>
        <v/>
      </c>
      <c r="H782" s="5" t="str">
        <f>IF(A782&lt;&gt;"",IF($M$12,_xlfn.XLOOKUP(A782,Harcamalar!$D$2:$D$120,Harcamalar!$H$2:$H$120,""),""),"")</f>
        <v/>
      </c>
      <c r="I782" s="5" t="str">
        <f t="shared" si="77"/>
        <v/>
      </c>
    </row>
    <row r="783" spans="2:9" x14ac:dyDescent="0.25">
      <c r="B783" s="7" t="str">
        <f t="shared" si="73"/>
        <v/>
      </c>
      <c r="C783" s="5" t="str">
        <f t="shared" si="72"/>
        <v/>
      </c>
      <c r="D783" s="5" t="str">
        <f t="shared" si="74"/>
        <v/>
      </c>
      <c r="E783" s="5" t="str">
        <f t="shared" si="75"/>
        <v/>
      </c>
      <c r="F783" s="5" t="str">
        <f t="shared" si="76"/>
        <v/>
      </c>
      <c r="G783" s="5" t="str">
        <f>IF(A783&lt;&gt;"",IF($M$12,_xlfn.XLOOKUP(A783,Harcamalar!$D$2:$D$100,Harcamalar!$G$2:$G$100,0),0),"")</f>
        <v/>
      </c>
      <c r="H783" s="5" t="str">
        <f>IF(A783&lt;&gt;"",IF($M$12,_xlfn.XLOOKUP(A783,Harcamalar!$D$2:$D$120,Harcamalar!$H$2:$H$120,""),""),"")</f>
        <v/>
      </c>
      <c r="I783" s="5" t="str">
        <f t="shared" si="77"/>
        <v/>
      </c>
    </row>
    <row r="784" spans="2:9" x14ac:dyDescent="0.25">
      <c r="B784" s="7" t="str">
        <f t="shared" si="73"/>
        <v/>
      </c>
      <c r="C784" s="5" t="str">
        <f t="shared" si="72"/>
        <v/>
      </c>
      <c r="D784" s="5" t="str">
        <f t="shared" si="74"/>
        <v/>
      </c>
      <c r="E784" s="5" t="str">
        <f t="shared" si="75"/>
        <v/>
      </c>
      <c r="F784" s="5" t="str">
        <f t="shared" si="76"/>
        <v/>
      </c>
      <c r="G784" s="5" t="str">
        <f>IF(A784&lt;&gt;"",IF($M$12,_xlfn.XLOOKUP(A784,Harcamalar!$D$2:$D$100,Harcamalar!$G$2:$G$100,0),0),"")</f>
        <v/>
      </c>
      <c r="H784" s="5" t="str">
        <f>IF(A784&lt;&gt;"",IF($M$12,_xlfn.XLOOKUP(A784,Harcamalar!$D$2:$D$120,Harcamalar!$H$2:$H$120,""),""),"")</f>
        <v/>
      </c>
      <c r="I784" s="5" t="str">
        <f t="shared" si="77"/>
        <v/>
      </c>
    </row>
    <row r="785" spans="2:9" x14ac:dyDescent="0.25">
      <c r="B785" s="7" t="str">
        <f t="shared" si="73"/>
        <v/>
      </c>
      <c r="C785" s="5" t="str">
        <f t="shared" si="72"/>
        <v/>
      </c>
      <c r="D785" s="5" t="str">
        <f t="shared" si="74"/>
        <v/>
      </c>
      <c r="E785" s="5" t="str">
        <f t="shared" si="75"/>
        <v/>
      </c>
      <c r="F785" s="5" t="str">
        <f t="shared" si="76"/>
        <v/>
      </c>
      <c r="G785" s="5" t="str">
        <f>IF(A785&lt;&gt;"",IF($M$12,_xlfn.XLOOKUP(A785,Harcamalar!$D$2:$D$100,Harcamalar!$G$2:$G$100,0),0),"")</f>
        <v/>
      </c>
      <c r="H785" s="5" t="str">
        <f>IF(A785&lt;&gt;"",IF($M$12,_xlfn.XLOOKUP(A785,Harcamalar!$D$2:$D$120,Harcamalar!$H$2:$H$120,""),""),"")</f>
        <v/>
      </c>
      <c r="I785" s="5" t="str">
        <f t="shared" si="77"/>
        <v/>
      </c>
    </row>
    <row r="786" spans="2:9" x14ac:dyDescent="0.25">
      <c r="B786" s="7" t="str">
        <f t="shared" si="73"/>
        <v/>
      </c>
      <c r="C786" s="5" t="str">
        <f t="shared" si="72"/>
        <v/>
      </c>
      <c r="D786" s="5" t="str">
        <f t="shared" si="74"/>
        <v/>
      </c>
      <c r="E786" s="5" t="str">
        <f t="shared" si="75"/>
        <v/>
      </c>
      <c r="F786" s="5" t="str">
        <f t="shared" si="76"/>
        <v/>
      </c>
      <c r="G786" s="5" t="str">
        <f>IF(A786&lt;&gt;"",IF($M$12,_xlfn.XLOOKUP(A786,Harcamalar!$D$2:$D$100,Harcamalar!$G$2:$G$100,0),0),"")</f>
        <v/>
      </c>
      <c r="H786" s="5" t="str">
        <f>IF(A786&lt;&gt;"",IF($M$12,_xlfn.XLOOKUP(A786,Harcamalar!$D$2:$D$120,Harcamalar!$H$2:$H$120,""),""),"")</f>
        <v/>
      </c>
      <c r="I786" s="5" t="str">
        <f t="shared" si="77"/>
        <v/>
      </c>
    </row>
    <row r="787" spans="2:9" x14ac:dyDescent="0.25">
      <c r="B787" s="7" t="str">
        <f t="shared" si="73"/>
        <v/>
      </c>
      <c r="C787" s="5" t="str">
        <f t="shared" si="72"/>
        <v/>
      </c>
      <c r="D787" s="5" t="str">
        <f t="shared" si="74"/>
        <v/>
      </c>
      <c r="E787" s="5" t="str">
        <f t="shared" si="75"/>
        <v/>
      </c>
      <c r="F787" s="5" t="str">
        <f t="shared" si="76"/>
        <v/>
      </c>
      <c r="G787" s="5" t="str">
        <f>IF(A787&lt;&gt;"",IF($M$12,_xlfn.XLOOKUP(A787,Harcamalar!$D$2:$D$100,Harcamalar!$G$2:$G$100,0),0),"")</f>
        <v/>
      </c>
      <c r="H787" s="5" t="str">
        <f>IF(A787&lt;&gt;"",IF($M$12,_xlfn.XLOOKUP(A787,Harcamalar!$D$2:$D$120,Harcamalar!$H$2:$H$120,""),""),"")</f>
        <v/>
      </c>
      <c r="I787" s="5" t="str">
        <f t="shared" si="77"/>
        <v/>
      </c>
    </row>
    <row r="788" spans="2:9" x14ac:dyDescent="0.25">
      <c r="B788" s="7" t="str">
        <f t="shared" si="73"/>
        <v/>
      </c>
      <c r="C788" s="5" t="str">
        <f t="shared" si="72"/>
        <v/>
      </c>
      <c r="D788" s="5" t="str">
        <f t="shared" si="74"/>
        <v/>
      </c>
      <c r="E788" s="5" t="str">
        <f t="shared" si="75"/>
        <v/>
      </c>
      <c r="F788" s="5" t="str">
        <f t="shared" si="76"/>
        <v/>
      </c>
      <c r="G788" s="5" t="str">
        <f>IF(A788&lt;&gt;"",IF($M$12,_xlfn.XLOOKUP(A788,Harcamalar!$D$2:$D$100,Harcamalar!$G$2:$G$100,0),0),"")</f>
        <v/>
      </c>
      <c r="H788" s="5" t="str">
        <f>IF(A788&lt;&gt;"",IF($M$12,_xlfn.XLOOKUP(A788,Harcamalar!$D$2:$D$120,Harcamalar!$H$2:$H$120,""),""),"")</f>
        <v/>
      </c>
      <c r="I788" s="5" t="str">
        <f t="shared" si="77"/>
        <v/>
      </c>
    </row>
    <row r="789" spans="2:9" x14ac:dyDescent="0.25">
      <c r="B789" s="7" t="str">
        <f t="shared" si="73"/>
        <v/>
      </c>
      <c r="C789" s="5" t="str">
        <f t="shared" si="72"/>
        <v/>
      </c>
      <c r="D789" s="5" t="str">
        <f t="shared" si="74"/>
        <v/>
      </c>
      <c r="E789" s="5" t="str">
        <f t="shared" si="75"/>
        <v/>
      </c>
      <c r="F789" s="5" t="str">
        <f t="shared" si="76"/>
        <v/>
      </c>
      <c r="G789" s="5" t="str">
        <f>IF(A789&lt;&gt;"",IF($M$12,_xlfn.XLOOKUP(A789,Harcamalar!$D$2:$D$100,Harcamalar!$G$2:$G$100,0),0),"")</f>
        <v/>
      </c>
      <c r="H789" s="5" t="str">
        <f>IF(A789&lt;&gt;"",IF($M$12,_xlfn.XLOOKUP(A789,Harcamalar!$D$2:$D$120,Harcamalar!$H$2:$H$120,""),""),"")</f>
        <v/>
      </c>
      <c r="I789" s="5" t="str">
        <f t="shared" si="77"/>
        <v/>
      </c>
    </row>
    <row r="790" spans="2:9" x14ac:dyDescent="0.25">
      <c r="B790" s="7" t="str">
        <f t="shared" si="73"/>
        <v/>
      </c>
      <c r="C790" s="5" t="str">
        <f t="shared" si="72"/>
        <v/>
      </c>
      <c r="D790" s="5" t="str">
        <f t="shared" si="74"/>
        <v/>
      </c>
      <c r="E790" s="5" t="str">
        <f t="shared" si="75"/>
        <v/>
      </c>
      <c r="F790" s="5" t="str">
        <f t="shared" si="76"/>
        <v/>
      </c>
      <c r="G790" s="5" t="str">
        <f>IF(A790&lt;&gt;"",IF($M$12,_xlfn.XLOOKUP(A790,Harcamalar!$D$2:$D$100,Harcamalar!$G$2:$G$100,0),0),"")</f>
        <v/>
      </c>
      <c r="H790" s="5" t="str">
        <f>IF(A790&lt;&gt;"",IF($M$12,_xlfn.XLOOKUP(A790,Harcamalar!$D$2:$D$120,Harcamalar!$H$2:$H$120,""),""),"")</f>
        <v/>
      </c>
      <c r="I790" s="5" t="str">
        <f t="shared" si="77"/>
        <v/>
      </c>
    </row>
    <row r="791" spans="2:9" x14ac:dyDescent="0.25">
      <c r="B791" s="7" t="str">
        <f t="shared" si="73"/>
        <v/>
      </c>
      <c r="C791" s="5" t="str">
        <f t="shared" si="72"/>
        <v/>
      </c>
      <c r="D791" s="5" t="str">
        <f t="shared" si="74"/>
        <v/>
      </c>
      <c r="E791" s="5" t="str">
        <f t="shared" si="75"/>
        <v/>
      </c>
      <c r="F791" s="5" t="str">
        <f t="shared" si="76"/>
        <v/>
      </c>
      <c r="G791" s="5" t="str">
        <f>IF(A791&lt;&gt;"",IF($M$12,_xlfn.XLOOKUP(A791,Harcamalar!$D$2:$D$100,Harcamalar!$G$2:$G$100,0),0),"")</f>
        <v/>
      </c>
      <c r="H791" s="5" t="str">
        <f>IF(A791&lt;&gt;"",IF($M$12,_xlfn.XLOOKUP(A791,Harcamalar!$D$2:$D$120,Harcamalar!$H$2:$H$120,""),""),"")</f>
        <v/>
      </c>
      <c r="I791" s="5" t="str">
        <f t="shared" si="77"/>
        <v/>
      </c>
    </row>
    <row r="792" spans="2:9" x14ac:dyDescent="0.25">
      <c r="B792" s="7" t="str">
        <f t="shared" si="73"/>
        <v/>
      </c>
      <c r="C792" s="5" t="str">
        <f t="shared" si="72"/>
        <v/>
      </c>
      <c r="D792" s="5" t="str">
        <f t="shared" si="74"/>
        <v/>
      </c>
      <c r="E792" s="5" t="str">
        <f t="shared" si="75"/>
        <v/>
      </c>
      <c r="F792" s="5" t="str">
        <f t="shared" si="76"/>
        <v/>
      </c>
      <c r="G792" s="5" t="str">
        <f>IF(A792&lt;&gt;"",IF($M$12,_xlfn.XLOOKUP(A792,Harcamalar!$D$2:$D$100,Harcamalar!$G$2:$G$100,0),0),"")</f>
        <v/>
      </c>
      <c r="H792" s="5" t="str">
        <f>IF(A792&lt;&gt;"",IF($M$12,_xlfn.XLOOKUP(A792,Harcamalar!$D$2:$D$120,Harcamalar!$H$2:$H$120,""),""),"")</f>
        <v/>
      </c>
      <c r="I792" s="5" t="str">
        <f t="shared" si="77"/>
        <v/>
      </c>
    </row>
    <row r="793" spans="2:9" x14ac:dyDescent="0.25">
      <c r="B793" s="7" t="str">
        <f t="shared" si="73"/>
        <v/>
      </c>
      <c r="C793" s="5" t="str">
        <f t="shared" si="72"/>
        <v/>
      </c>
      <c r="D793" s="5" t="str">
        <f t="shared" si="74"/>
        <v/>
      </c>
      <c r="E793" s="5" t="str">
        <f t="shared" si="75"/>
        <v/>
      </c>
      <c r="F793" s="5" t="str">
        <f t="shared" si="76"/>
        <v/>
      </c>
      <c r="G793" s="5" t="str">
        <f>IF(A793&lt;&gt;"",IF($M$12,_xlfn.XLOOKUP(A793,Harcamalar!$D$2:$D$100,Harcamalar!$G$2:$G$100,0),0),"")</f>
        <v/>
      </c>
      <c r="H793" s="5" t="str">
        <f>IF(A793&lt;&gt;"",IF($M$12,_xlfn.XLOOKUP(A793,Harcamalar!$D$2:$D$120,Harcamalar!$H$2:$H$120,""),""),"")</f>
        <v/>
      </c>
      <c r="I793" s="5" t="str">
        <f t="shared" si="77"/>
        <v/>
      </c>
    </row>
    <row r="794" spans="2:9" x14ac:dyDescent="0.25">
      <c r="B794" s="7" t="str">
        <f t="shared" si="73"/>
        <v/>
      </c>
      <c r="C794" s="5" t="str">
        <f t="shared" si="72"/>
        <v/>
      </c>
      <c r="D794" s="5" t="str">
        <f t="shared" si="74"/>
        <v/>
      </c>
      <c r="E794" s="5" t="str">
        <f t="shared" si="75"/>
        <v/>
      </c>
      <c r="F794" s="5" t="str">
        <f t="shared" si="76"/>
        <v/>
      </c>
      <c r="G794" s="5" t="str">
        <f>IF(A794&lt;&gt;"",IF($M$12,_xlfn.XLOOKUP(A794,Harcamalar!$D$2:$D$100,Harcamalar!$G$2:$G$100,0),0),"")</f>
        <v/>
      </c>
      <c r="H794" s="5" t="str">
        <f>IF(A794&lt;&gt;"",IF($M$12,_xlfn.XLOOKUP(A794,Harcamalar!$D$2:$D$120,Harcamalar!$H$2:$H$120,""),""),"")</f>
        <v/>
      </c>
      <c r="I794" s="5" t="str">
        <f t="shared" si="77"/>
        <v/>
      </c>
    </row>
    <row r="795" spans="2:9" x14ac:dyDescent="0.25">
      <c r="B795" s="7" t="str">
        <f t="shared" si="73"/>
        <v/>
      </c>
      <c r="C795" s="5" t="str">
        <f t="shared" si="72"/>
        <v/>
      </c>
      <c r="D795" s="5" t="str">
        <f t="shared" si="74"/>
        <v/>
      </c>
      <c r="E795" s="5" t="str">
        <f t="shared" si="75"/>
        <v/>
      </c>
      <c r="F795" s="5" t="str">
        <f t="shared" si="76"/>
        <v/>
      </c>
      <c r="G795" s="5" t="str">
        <f>IF(A795&lt;&gt;"",IF($M$12,_xlfn.XLOOKUP(A795,Harcamalar!$D$2:$D$100,Harcamalar!$G$2:$G$100,0),0),"")</f>
        <v/>
      </c>
      <c r="H795" s="5" t="str">
        <f>IF(A795&lt;&gt;"",IF($M$12,_xlfn.XLOOKUP(A795,Harcamalar!$D$2:$D$120,Harcamalar!$H$2:$H$120,""),""),"")</f>
        <v/>
      </c>
      <c r="I795" s="5" t="str">
        <f t="shared" si="77"/>
        <v/>
      </c>
    </row>
    <row r="796" spans="2:9" x14ac:dyDescent="0.25">
      <c r="B796" s="7" t="str">
        <f t="shared" si="73"/>
        <v/>
      </c>
      <c r="C796" s="5" t="str">
        <f t="shared" si="72"/>
        <v/>
      </c>
      <c r="D796" s="5" t="str">
        <f t="shared" si="74"/>
        <v/>
      </c>
      <c r="E796" s="5" t="str">
        <f t="shared" si="75"/>
        <v/>
      </c>
      <c r="F796" s="5" t="str">
        <f t="shared" si="76"/>
        <v/>
      </c>
      <c r="G796" s="5" t="str">
        <f>IF(A796&lt;&gt;"",IF($M$12,_xlfn.XLOOKUP(A796,Harcamalar!$D$2:$D$100,Harcamalar!$G$2:$G$100,0),0),"")</f>
        <v/>
      </c>
      <c r="H796" s="5" t="str">
        <f>IF(A796&lt;&gt;"",IF($M$12,_xlfn.XLOOKUP(A796,Harcamalar!$D$2:$D$120,Harcamalar!$H$2:$H$120,""),""),"")</f>
        <v/>
      </c>
      <c r="I796" s="5" t="str">
        <f t="shared" si="77"/>
        <v/>
      </c>
    </row>
    <row r="797" spans="2:9" x14ac:dyDescent="0.25">
      <c r="B797" s="7" t="str">
        <f t="shared" si="73"/>
        <v/>
      </c>
      <c r="C797" s="5" t="str">
        <f t="shared" si="72"/>
        <v/>
      </c>
      <c r="D797" s="5" t="str">
        <f t="shared" si="74"/>
        <v/>
      </c>
      <c r="E797" s="5" t="str">
        <f t="shared" si="75"/>
        <v/>
      </c>
      <c r="F797" s="5" t="str">
        <f t="shared" si="76"/>
        <v/>
      </c>
      <c r="G797" s="5" t="str">
        <f>IF(A797&lt;&gt;"",IF($M$12,_xlfn.XLOOKUP(A797,Harcamalar!$D$2:$D$100,Harcamalar!$G$2:$G$100,0),0),"")</f>
        <v/>
      </c>
      <c r="H797" s="5" t="str">
        <f>IF(A797&lt;&gt;"",IF($M$12,_xlfn.XLOOKUP(A797,Harcamalar!$D$2:$D$120,Harcamalar!$H$2:$H$120,""),""),"")</f>
        <v/>
      </c>
      <c r="I797" s="5" t="str">
        <f t="shared" si="77"/>
        <v/>
      </c>
    </row>
    <row r="798" spans="2:9" x14ac:dyDescent="0.25">
      <c r="B798" s="7" t="str">
        <f t="shared" si="73"/>
        <v/>
      </c>
      <c r="C798" s="5" t="str">
        <f t="shared" si="72"/>
        <v/>
      </c>
      <c r="D798" s="5" t="str">
        <f t="shared" si="74"/>
        <v/>
      </c>
      <c r="E798" s="5" t="str">
        <f t="shared" si="75"/>
        <v/>
      </c>
      <c r="F798" s="5" t="str">
        <f t="shared" si="76"/>
        <v/>
      </c>
      <c r="G798" s="5" t="str">
        <f>IF(A798&lt;&gt;"",IF($M$12,_xlfn.XLOOKUP(A798,Harcamalar!$D$2:$D$100,Harcamalar!$G$2:$G$100,0),0),"")</f>
        <v/>
      </c>
      <c r="H798" s="5" t="str">
        <f>IF(A798&lt;&gt;"",IF($M$12,_xlfn.XLOOKUP(A798,Harcamalar!$D$2:$D$120,Harcamalar!$H$2:$H$120,""),""),"")</f>
        <v/>
      </c>
      <c r="I798" s="5" t="str">
        <f t="shared" si="77"/>
        <v/>
      </c>
    </row>
    <row r="799" spans="2:9" x14ac:dyDescent="0.25">
      <c r="B799" s="7" t="str">
        <f t="shared" si="73"/>
        <v/>
      </c>
      <c r="C799" s="5" t="str">
        <f t="shared" si="72"/>
        <v/>
      </c>
      <c r="D799" s="5" t="str">
        <f t="shared" si="74"/>
        <v/>
      </c>
      <c r="E799" s="5" t="str">
        <f t="shared" si="75"/>
        <v/>
      </c>
      <c r="F799" s="5" t="str">
        <f t="shared" si="76"/>
        <v/>
      </c>
      <c r="G799" s="5" t="str">
        <f>IF(A799&lt;&gt;"",IF($M$12,_xlfn.XLOOKUP(A799,Harcamalar!$D$2:$D$100,Harcamalar!$G$2:$G$100,0),0),"")</f>
        <v/>
      </c>
      <c r="H799" s="5" t="str">
        <f>IF(A799&lt;&gt;"",IF($M$12,_xlfn.XLOOKUP(A799,Harcamalar!$D$2:$D$120,Harcamalar!$H$2:$H$120,""),""),"")</f>
        <v/>
      </c>
      <c r="I799" s="5" t="str">
        <f t="shared" si="77"/>
        <v/>
      </c>
    </row>
    <row r="800" spans="2:9" x14ac:dyDescent="0.25">
      <c r="B800" s="7" t="str">
        <f t="shared" si="73"/>
        <v/>
      </c>
      <c r="C800" s="5" t="str">
        <f t="shared" si="72"/>
        <v/>
      </c>
      <c r="D800" s="5" t="str">
        <f t="shared" si="74"/>
        <v/>
      </c>
      <c r="E800" s="5" t="str">
        <f t="shared" si="75"/>
        <v/>
      </c>
      <c r="F800" s="5" t="str">
        <f t="shared" si="76"/>
        <v/>
      </c>
      <c r="G800" s="5" t="str">
        <f>IF(A800&lt;&gt;"",IF($M$12,_xlfn.XLOOKUP(A800,Harcamalar!$D$2:$D$100,Harcamalar!$G$2:$G$100,0),0),"")</f>
        <v/>
      </c>
      <c r="H800" s="5" t="str">
        <f>IF(A800&lt;&gt;"",IF($M$12,_xlfn.XLOOKUP(A800,Harcamalar!$D$2:$D$120,Harcamalar!$H$2:$H$120,""),""),"")</f>
        <v/>
      </c>
      <c r="I800" s="5" t="str">
        <f t="shared" si="77"/>
        <v/>
      </c>
    </row>
    <row r="801" spans="2:9" x14ac:dyDescent="0.25">
      <c r="B801" s="7" t="str">
        <f t="shared" si="73"/>
        <v/>
      </c>
      <c r="C801" s="5" t="str">
        <f t="shared" si="72"/>
        <v/>
      </c>
      <c r="D801" s="5" t="str">
        <f t="shared" si="74"/>
        <v/>
      </c>
      <c r="E801" s="5" t="str">
        <f t="shared" si="75"/>
        <v/>
      </c>
      <c r="F801" s="5" t="str">
        <f t="shared" si="76"/>
        <v/>
      </c>
      <c r="G801" s="5" t="str">
        <f>IF(A801&lt;&gt;"",IF($M$12,_xlfn.XLOOKUP(A801,Harcamalar!$D$2:$D$100,Harcamalar!$G$2:$G$100,0),0),"")</f>
        <v/>
      </c>
      <c r="H801" s="5" t="str">
        <f>IF(A801&lt;&gt;"",IF($M$12,_xlfn.XLOOKUP(A801,Harcamalar!$D$2:$D$120,Harcamalar!$H$2:$H$120,""),""),"")</f>
        <v/>
      </c>
      <c r="I801" s="5" t="str">
        <f t="shared" si="77"/>
        <v/>
      </c>
    </row>
    <row r="802" spans="2:9" x14ac:dyDescent="0.25">
      <c r="B802" s="7" t="str">
        <f t="shared" si="73"/>
        <v/>
      </c>
      <c r="C802" s="5" t="str">
        <f t="shared" si="72"/>
        <v/>
      </c>
      <c r="D802" s="5" t="str">
        <f t="shared" si="74"/>
        <v/>
      </c>
      <c r="E802" s="5" t="str">
        <f t="shared" si="75"/>
        <v/>
      </c>
      <c r="F802" s="5" t="str">
        <f t="shared" si="76"/>
        <v/>
      </c>
      <c r="G802" s="5" t="str">
        <f>IF(A802&lt;&gt;"",IF($M$12,_xlfn.XLOOKUP(A802,Harcamalar!$D$2:$D$100,Harcamalar!$G$2:$G$100,0),0),"")</f>
        <v/>
      </c>
      <c r="H802" s="5" t="str">
        <f>IF(A802&lt;&gt;"",IF($M$12,_xlfn.XLOOKUP(A802,Harcamalar!$D$2:$D$120,Harcamalar!$H$2:$H$120,""),""),"")</f>
        <v/>
      </c>
      <c r="I802" s="5" t="str">
        <f t="shared" si="77"/>
        <v/>
      </c>
    </row>
    <row r="803" spans="2:9" x14ac:dyDescent="0.25">
      <c r="B803" s="7" t="str">
        <f t="shared" si="73"/>
        <v/>
      </c>
      <c r="C803" s="5" t="str">
        <f t="shared" si="72"/>
        <v/>
      </c>
      <c r="D803" s="5" t="str">
        <f t="shared" si="74"/>
        <v/>
      </c>
      <c r="E803" s="5" t="str">
        <f t="shared" si="75"/>
        <v/>
      </c>
      <c r="F803" s="5" t="str">
        <f t="shared" si="76"/>
        <v/>
      </c>
      <c r="G803" s="5" t="str">
        <f>IF(A803&lt;&gt;"",IF($M$12,_xlfn.XLOOKUP(A803,Harcamalar!$D$2:$D$100,Harcamalar!$G$2:$G$100,0),0),"")</f>
        <v/>
      </c>
      <c r="H803" s="5" t="str">
        <f>IF(A803&lt;&gt;"",IF($M$12,_xlfn.XLOOKUP(A803,Harcamalar!$D$2:$D$120,Harcamalar!$H$2:$H$120,""),""),"")</f>
        <v/>
      </c>
      <c r="I803" s="5" t="str">
        <f t="shared" si="77"/>
        <v/>
      </c>
    </row>
    <row r="804" spans="2:9" x14ac:dyDescent="0.25">
      <c r="B804" s="7" t="str">
        <f t="shared" si="73"/>
        <v/>
      </c>
      <c r="C804" s="5" t="str">
        <f t="shared" si="72"/>
        <v/>
      </c>
      <c r="D804" s="5" t="str">
        <f t="shared" si="74"/>
        <v/>
      </c>
      <c r="E804" s="5" t="str">
        <f t="shared" si="75"/>
        <v/>
      </c>
      <c r="F804" s="5" t="str">
        <f t="shared" si="76"/>
        <v/>
      </c>
      <c r="G804" s="5" t="str">
        <f>IF(A804&lt;&gt;"",IF($M$12,_xlfn.XLOOKUP(A804,Harcamalar!$D$2:$D$100,Harcamalar!$G$2:$G$100,0),0),"")</f>
        <v/>
      </c>
      <c r="H804" s="5" t="str">
        <f>IF(A804&lt;&gt;"",IF($M$12,_xlfn.XLOOKUP(A804,Harcamalar!$D$2:$D$120,Harcamalar!$H$2:$H$120,""),""),"")</f>
        <v/>
      </c>
      <c r="I804" s="5" t="str">
        <f t="shared" si="77"/>
        <v/>
      </c>
    </row>
    <row r="805" spans="2:9" x14ac:dyDescent="0.25">
      <c r="B805" s="7" t="str">
        <f t="shared" si="73"/>
        <v/>
      </c>
      <c r="C805" s="5" t="str">
        <f t="shared" si="72"/>
        <v/>
      </c>
      <c r="D805" s="5" t="str">
        <f t="shared" si="74"/>
        <v/>
      </c>
      <c r="E805" s="5" t="str">
        <f t="shared" si="75"/>
        <v/>
      </c>
      <c r="F805" s="5" t="str">
        <f t="shared" si="76"/>
        <v/>
      </c>
      <c r="G805" s="5" t="str">
        <f>IF(A805&lt;&gt;"",IF($M$12,_xlfn.XLOOKUP(A805,Harcamalar!$D$2:$D$100,Harcamalar!$G$2:$G$100,0),0),"")</f>
        <v/>
      </c>
      <c r="H805" s="5" t="str">
        <f>IF(A805&lt;&gt;"",IF($M$12,_xlfn.XLOOKUP(A805,Harcamalar!$D$2:$D$120,Harcamalar!$H$2:$H$120,""),""),"")</f>
        <v/>
      </c>
      <c r="I805" s="5" t="str">
        <f t="shared" si="77"/>
        <v/>
      </c>
    </row>
    <row r="806" spans="2:9" x14ac:dyDescent="0.25">
      <c r="B806" s="7" t="str">
        <f t="shared" si="73"/>
        <v/>
      </c>
      <c r="C806" s="5" t="str">
        <f t="shared" si="72"/>
        <v/>
      </c>
      <c r="D806" s="5" t="str">
        <f t="shared" si="74"/>
        <v/>
      </c>
      <c r="E806" s="5" t="str">
        <f t="shared" si="75"/>
        <v/>
      </c>
      <c r="F806" s="5" t="str">
        <f t="shared" si="76"/>
        <v/>
      </c>
      <c r="G806" s="5" t="str">
        <f>IF(A806&lt;&gt;"",IF($M$12,_xlfn.XLOOKUP(A806,Harcamalar!$D$2:$D$100,Harcamalar!$G$2:$G$100,0),0),"")</f>
        <v/>
      </c>
      <c r="H806" s="5" t="str">
        <f>IF(A806&lt;&gt;"",IF($M$12,_xlfn.XLOOKUP(A806,Harcamalar!$D$2:$D$120,Harcamalar!$H$2:$H$120,""),""),"")</f>
        <v/>
      </c>
      <c r="I806" s="5" t="str">
        <f t="shared" si="77"/>
        <v/>
      </c>
    </row>
    <row r="807" spans="2:9" x14ac:dyDescent="0.25">
      <c r="B807" s="7" t="str">
        <f t="shared" si="73"/>
        <v/>
      </c>
      <c r="C807" s="5" t="str">
        <f t="shared" ref="C807:C870" si="78">IF($A807&lt;&gt;"",I806,"")</f>
        <v/>
      </c>
      <c r="D807" s="5" t="str">
        <f t="shared" si="74"/>
        <v/>
      </c>
      <c r="E807" s="5" t="str">
        <f t="shared" si="75"/>
        <v/>
      </c>
      <c r="F807" s="5" t="str">
        <f t="shared" si="76"/>
        <v/>
      </c>
      <c r="G807" s="5" t="str">
        <f>IF(A807&lt;&gt;"",IF($M$12,_xlfn.XLOOKUP(A807,Harcamalar!$D$2:$D$100,Harcamalar!$G$2:$G$100,0),0),"")</f>
        <v/>
      </c>
      <c r="H807" s="5" t="str">
        <f>IF(A807&lt;&gt;"",IF($M$12,_xlfn.XLOOKUP(A807,Harcamalar!$D$2:$D$120,Harcamalar!$H$2:$H$120,""),""),"")</f>
        <v/>
      </c>
      <c r="I807" s="5" t="str">
        <f t="shared" si="77"/>
        <v/>
      </c>
    </row>
    <row r="808" spans="2:9" x14ac:dyDescent="0.25">
      <c r="B808" s="7" t="str">
        <f t="shared" si="73"/>
        <v/>
      </c>
      <c r="C808" s="5" t="str">
        <f t="shared" si="78"/>
        <v/>
      </c>
      <c r="D808" s="5" t="str">
        <f t="shared" si="74"/>
        <v/>
      </c>
      <c r="E808" s="5" t="str">
        <f t="shared" si="75"/>
        <v/>
      </c>
      <c r="F808" s="5" t="str">
        <f t="shared" si="76"/>
        <v/>
      </c>
      <c r="G808" s="5" t="str">
        <f>IF(A808&lt;&gt;"",IF($M$12,_xlfn.XLOOKUP(A808,Harcamalar!$D$2:$D$100,Harcamalar!$G$2:$G$100,0),0),"")</f>
        <v/>
      </c>
      <c r="H808" s="5" t="str">
        <f>IF(A808&lt;&gt;"",IF($M$12,_xlfn.XLOOKUP(A808,Harcamalar!$D$2:$D$120,Harcamalar!$H$2:$H$120,""),""),"")</f>
        <v/>
      </c>
      <c r="I808" s="5" t="str">
        <f t="shared" si="77"/>
        <v/>
      </c>
    </row>
    <row r="809" spans="2:9" x14ac:dyDescent="0.25">
      <c r="B809" s="7" t="str">
        <f t="shared" si="73"/>
        <v/>
      </c>
      <c r="C809" s="5" t="str">
        <f t="shared" si="78"/>
        <v/>
      </c>
      <c r="D809" s="5" t="str">
        <f t="shared" si="74"/>
        <v/>
      </c>
      <c r="E809" s="5" t="str">
        <f t="shared" si="75"/>
        <v/>
      </c>
      <c r="F809" s="5" t="str">
        <f t="shared" si="76"/>
        <v/>
      </c>
      <c r="G809" s="5" t="str">
        <f>IF(A809&lt;&gt;"",IF($M$12,_xlfn.XLOOKUP(A809,Harcamalar!$D$2:$D$100,Harcamalar!$G$2:$G$100,0),0),"")</f>
        <v/>
      </c>
      <c r="H809" s="5" t="str">
        <f>IF(A809&lt;&gt;"",IF($M$12,_xlfn.XLOOKUP(A809,Harcamalar!$D$2:$D$120,Harcamalar!$H$2:$H$120,""),""),"")</f>
        <v/>
      </c>
      <c r="I809" s="5" t="str">
        <f t="shared" si="77"/>
        <v/>
      </c>
    </row>
    <row r="810" spans="2:9" x14ac:dyDescent="0.25">
      <c r="B810" s="7" t="str">
        <f t="shared" si="73"/>
        <v/>
      </c>
      <c r="C810" s="5" t="str">
        <f t="shared" si="78"/>
        <v/>
      </c>
      <c r="D810" s="5" t="str">
        <f t="shared" si="74"/>
        <v/>
      </c>
      <c r="E810" s="5" t="str">
        <f t="shared" si="75"/>
        <v/>
      </c>
      <c r="F810" s="5" t="str">
        <f t="shared" si="76"/>
        <v/>
      </c>
      <c r="G810" s="5" t="str">
        <f>IF(A810&lt;&gt;"",IF($M$12,_xlfn.XLOOKUP(A810,Harcamalar!$D$2:$D$100,Harcamalar!$G$2:$G$100,0),0),"")</f>
        <v/>
      </c>
      <c r="H810" s="5" t="str">
        <f>IF(A810&lt;&gt;"",IF($M$12,_xlfn.XLOOKUP(A810,Harcamalar!$D$2:$D$120,Harcamalar!$H$2:$H$120,""),""),"")</f>
        <v/>
      </c>
      <c r="I810" s="5" t="str">
        <f t="shared" si="77"/>
        <v/>
      </c>
    </row>
    <row r="811" spans="2:9" x14ac:dyDescent="0.25">
      <c r="B811" s="7" t="str">
        <f t="shared" si="73"/>
        <v/>
      </c>
      <c r="C811" s="5" t="str">
        <f t="shared" si="78"/>
        <v/>
      </c>
      <c r="D811" s="5" t="str">
        <f t="shared" si="74"/>
        <v/>
      </c>
      <c r="E811" s="5" t="str">
        <f t="shared" si="75"/>
        <v/>
      </c>
      <c r="F811" s="5" t="str">
        <f t="shared" si="76"/>
        <v/>
      </c>
      <c r="G811" s="5" t="str">
        <f>IF(A811&lt;&gt;"",IF($M$12,_xlfn.XLOOKUP(A811,Harcamalar!$D$2:$D$100,Harcamalar!$G$2:$G$100,0),0),"")</f>
        <v/>
      </c>
      <c r="H811" s="5" t="str">
        <f>IF(A811&lt;&gt;"",IF($M$12,_xlfn.XLOOKUP(A811,Harcamalar!$D$2:$D$120,Harcamalar!$H$2:$H$120,""),""),"")</f>
        <v/>
      </c>
      <c r="I811" s="5" t="str">
        <f t="shared" si="77"/>
        <v/>
      </c>
    </row>
    <row r="812" spans="2:9" x14ac:dyDescent="0.25">
      <c r="B812" s="7" t="str">
        <f t="shared" si="73"/>
        <v/>
      </c>
      <c r="C812" s="5" t="str">
        <f t="shared" si="78"/>
        <v/>
      </c>
      <c r="D812" s="5" t="str">
        <f t="shared" si="74"/>
        <v/>
      </c>
      <c r="E812" s="5" t="str">
        <f t="shared" si="75"/>
        <v/>
      </c>
      <c r="F812" s="5" t="str">
        <f t="shared" si="76"/>
        <v/>
      </c>
      <c r="G812" s="5" t="str">
        <f>IF(A812&lt;&gt;"",IF($M$12,_xlfn.XLOOKUP(A812,Harcamalar!$D$2:$D$100,Harcamalar!$G$2:$G$100,0),0),"")</f>
        <v/>
      </c>
      <c r="H812" s="5" t="str">
        <f>IF(A812&lt;&gt;"",IF($M$12,_xlfn.XLOOKUP(A812,Harcamalar!$D$2:$D$120,Harcamalar!$H$2:$H$120,""),""),"")</f>
        <v/>
      </c>
      <c r="I812" s="5" t="str">
        <f t="shared" si="77"/>
        <v/>
      </c>
    </row>
    <row r="813" spans="2:9" x14ac:dyDescent="0.25">
      <c r="B813" s="7" t="str">
        <f t="shared" si="73"/>
        <v/>
      </c>
      <c r="C813" s="5" t="str">
        <f t="shared" si="78"/>
        <v/>
      </c>
      <c r="D813" s="5" t="str">
        <f t="shared" si="74"/>
        <v/>
      </c>
      <c r="E813" s="5" t="str">
        <f t="shared" si="75"/>
        <v/>
      </c>
      <c r="F813" s="5" t="str">
        <f t="shared" si="76"/>
        <v/>
      </c>
      <c r="G813" s="5" t="str">
        <f>IF(A813&lt;&gt;"",IF($M$12,_xlfn.XLOOKUP(A813,Harcamalar!$D$2:$D$100,Harcamalar!$G$2:$G$100,0),0),"")</f>
        <v/>
      </c>
      <c r="H813" s="5" t="str">
        <f>IF(A813&lt;&gt;"",IF($M$12,_xlfn.XLOOKUP(A813,Harcamalar!$D$2:$D$120,Harcamalar!$H$2:$H$120,""),""),"")</f>
        <v/>
      </c>
      <c r="I813" s="5" t="str">
        <f t="shared" si="77"/>
        <v/>
      </c>
    </row>
    <row r="814" spans="2:9" x14ac:dyDescent="0.25">
      <c r="B814" s="7" t="str">
        <f t="shared" si="73"/>
        <v/>
      </c>
      <c r="C814" s="5" t="str">
        <f t="shared" si="78"/>
        <v/>
      </c>
      <c r="D814" s="5" t="str">
        <f t="shared" si="74"/>
        <v/>
      </c>
      <c r="E814" s="5" t="str">
        <f t="shared" si="75"/>
        <v/>
      </c>
      <c r="F814" s="5" t="str">
        <f t="shared" si="76"/>
        <v/>
      </c>
      <c r="G814" s="5" t="str">
        <f>IF(A814&lt;&gt;"",IF($M$12,_xlfn.XLOOKUP(A814,Harcamalar!$D$2:$D$100,Harcamalar!$G$2:$G$100,0),0),"")</f>
        <v/>
      </c>
      <c r="H814" s="5" t="str">
        <f>IF(A814&lt;&gt;"",IF($M$12,_xlfn.XLOOKUP(A814,Harcamalar!$D$2:$D$120,Harcamalar!$H$2:$H$120,""),""),"")</f>
        <v/>
      </c>
      <c r="I814" s="5" t="str">
        <f t="shared" si="77"/>
        <v/>
      </c>
    </row>
    <row r="815" spans="2:9" x14ac:dyDescent="0.25">
      <c r="B815" s="7" t="str">
        <f t="shared" si="73"/>
        <v/>
      </c>
      <c r="C815" s="5" t="str">
        <f t="shared" si="78"/>
        <v/>
      </c>
      <c r="D815" s="5" t="str">
        <f t="shared" si="74"/>
        <v/>
      </c>
      <c r="E815" s="5" t="str">
        <f t="shared" si="75"/>
        <v/>
      </c>
      <c r="F815" s="5" t="str">
        <f t="shared" si="76"/>
        <v/>
      </c>
      <c r="G815" s="5" t="str">
        <f>IF(A815&lt;&gt;"",IF($M$12,_xlfn.XLOOKUP(A815,Harcamalar!$D$2:$D$100,Harcamalar!$G$2:$G$100,0),0),"")</f>
        <v/>
      </c>
      <c r="H815" s="5" t="str">
        <f>IF(A815&lt;&gt;"",IF($M$12,_xlfn.XLOOKUP(A815,Harcamalar!$D$2:$D$120,Harcamalar!$H$2:$H$120,""),""),"")</f>
        <v/>
      </c>
      <c r="I815" s="5" t="str">
        <f t="shared" si="77"/>
        <v/>
      </c>
    </row>
    <row r="816" spans="2:9" x14ac:dyDescent="0.25">
      <c r="B816" s="7" t="str">
        <f t="shared" si="73"/>
        <v/>
      </c>
      <c r="C816" s="5" t="str">
        <f t="shared" si="78"/>
        <v/>
      </c>
      <c r="D816" s="5" t="str">
        <f t="shared" si="74"/>
        <v/>
      </c>
      <c r="E816" s="5" t="str">
        <f t="shared" si="75"/>
        <v/>
      </c>
      <c r="F816" s="5" t="str">
        <f t="shared" si="76"/>
        <v/>
      </c>
      <c r="G816" s="5" t="str">
        <f>IF(A816&lt;&gt;"",IF($M$12,_xlfn.XLOOKUP(A816,Harcamalar!$D$2:$D$100,Harcamalar!$G$2:$G$100,0),0),"")</f>
        <v/>
      </c>
      <c r="H816" s="5" t="str">
        <f>IF(A816&lt;&gt;"",IF($M$12,_xlfn.XLOOKUP(A816,Harcamalar!$D$2:$D$120,Harcamalar!$H$2:$H$120,""),""),"")</f>
        <v/>
      </c>
      <c r="I816" s="5" t="str">
        <f t="shared" si="77"/>
        <v/>
      </c>
    </row>
    <row r="817" spans="2:9" x14ac:dyDescent="0.25">
      <c r="B817" s="7" t="str">
        <f t="shared" si="73"/>
        <v/>
      </c>
      <c r="C817" s="5" t="str">
        <f t="shared" si="78"/>
        <v/>
      </c>
      <c r="D817" s="5" t="str">
        <f t="shared" si="74"/>
        <v/>
      </c>
      <c r="E817" s="5" t="str">
        <f t="shared" si="75"/>
        <v/>
      </c>
      <c r="F817" s="5" t="str">
        <f t="shared" si="76"/>
        <v/>
      </c>
      <c r="G817" s="5" t="str">
        <f>IF(A817&lt;&gt;"",IF($M$12,_xlfn.XLOOKUP(A817,Harcamalar!$D$2:$D$100,Harcamalar!$G$2:$G$100,0),0),"")</f>
        <v/>
      </c>
      <c r="H817" s="5" t="str">
        <f>IF(A817&lt;&gt;"",IF($M$12,_xlfn.XLOOKUP(A817,Harcamalar!$D$2:$D$120,Harcamalar!$H$2:$H$120,""),""),"")</f>
        <v/>
      </c>
      <c r="I817" s="5" t="str">
        <f t="shared" si="77"/>
        <v/>
      </c>
    </row>
    <row r="818" spans="2:9" x14ac:dyDescent="0.25">
      <c r="B818" s="7" t="str">
        <f t="shared" si="73"/>
        <v/>
      </c>
      <c r="C818" s="5" t="str">
        <f t="shared" si="78"/>
        <v/>
      </c>
      <c r="D818" s="5" t="str">
        <f t="shared" si="74"/>
        <v/>
      </c>
      <c r="E818" s="5" t="str">
        <f t="shared" si="75"/>
        <v/>
      </c>
      <c r="F818" s="5" t="str">
        <f t="shared" si="76"/>
        <v/>
      </c>
      <c r="G818" s="5" t="str">
        <f>IF(A818&lt;&gt;"",IF($M$12,_xlfn.XLOOKUP(A818,Harcamalar!$D$2:$D$100,Harcamalar!$G$2:$G$100,0),0),"")</f>
        <v/>
      </c>
      <c r="H818" s="5" t="str">
        <f>IF(A818&lt;&gt;"",IF($M$12,_xlfn.XLOOKUP(A818,Harcamalar!$D$2:$D$120,Harcamalar!$H$2:$H$120,""),""),"")</f>
        <v/>
      </c>
      <c r="I818" s="5" t="str">
        <f t="shared" si="77"/>
        <v/>
      </c>
    </row>
    <row r="819" spans="2:9" x14ac:dyDescent="0.25">
      <c r="B819" s="7" t="str">
        <f t="shared" si="73"/>
        <v/>
      </c>
      <c r="C819" s="5" t="str">
        <f t="shared" si="78"/>
        <v/>
      </c>
      <c r="D819" s="5" t="str">
        <f t="shared" si="74"/>
        <v/>
      </c>
      <c r="E819" s="5" t="str">
        <f t="shared" si="75"/>
        <v/>
      </c>
      <c r="F819" s="5" t="str">
        <f t="shared" si="76"/>
        <v/>
      </c>
      <c r="G819" s="5" t="str">
        <f>IF(A819&lt;&gt;"",IF($M$12,_xlfn.XLOOKUP(A819,Harcamalar!$D$2:$D$100,Harcamalar!$G$2:$G$100,0),0),"")</f>
        <v/>
      </c>
      <c r="H819" s="5" t="str">
        <f>IF(A819&lt;&gt;"",IF($M$12,_xlfn.XLOOKUP(A819,Harcamalar!$D$2:$D$120,Harcamalar!$H$2:$H$120,""),""),"")</f>
        <v/>
      </c>
      <c r="I819" s="5" t="str">
        <f t="shared" si="77"/>
        <v/>
      </c>
    </row>
    <row r="820" spans="2:9" x14ac:dyDescent="0.25">
      <c r="B820" s="7" t="str">
        <f t="shared" si="73"/>
        <v/>
      </c>
      <c r="C820" s="5" t="str">
        <f t="shared" si="78"/>
        <v/>
      </c>
      <c r="D820" s="5" t="str">
        <f t="shared" si="74"/>
        <v/>
      </c>
      <c r="E820" s="5" t="str">
        <f t="shared" si="75"/>
        <v/>
      </c>
      <c r="F820" s="5" t="str">
        <f t="shared" si="76"/>
        <v/>
      </c>
      <c r="G820" s="5" t="str">
        <f>IF(A820&lt;&gt;"",IF($M$12,_xlfn.XLOOKUP(A820,Harcamalar!$D$2:$D$100,Harcamalar!$G$2:$G$100,0),0),"")</f>
        <v/>
      </c>
      <c r="H820" s="5" t="str">
        <f>IF(A820&lt;&gt;"",IF($M$12,_xlfn.XLOOKUP(A820,Harcamalar!$D$2:$D$120,Harcamalar!$H$2:$H$120,""),""),"")</f>
        <v/>
      </c>
      <c r="I820" s="5" t="str">
        <f t="shared" si="77"/>
        <v/>
      </c>
    </row>
    <row r="821" spans="2:9" x14ac:dyDescent="0.25">
      <c r="B821" s="7" t="str">
        <f t="shared" si="73"/>
        <v/>
      </c>
      <c r="C821" s="5" t="str">
        <f t="shared" si="78"/>
        <v/>
      </c>
      <c r="D821" s="5" t="str">
        <f t="shared" si="74"/>
        <v/>
      </c>
      <c r="E821" s="5" t="str">
        <f t="shared" si="75"/>
        <v/>
      </c>
      <c r="F821" s="5" t="str">
        <f t="shared" si="76"/>
        <v/>
      </c>
      <c r="G821" s="5" t="str">
        <f>IF(A821&lt;&gt;"",IF($M$12,_xlfn.XLOOKUP(A821,Harcamalar!$D$2:$D$100,Harcamalar!$G$2:$G$100,0),0),"")</f>
        <v/>
      </c>
      <c r="H821" s="5" t="str">
        <f>IF(A821&lt;&gt;"",IF($M$12,_xlfn.XLOOKUP(A821,Harcamalar!$D$2:$D$120,Harcamalar!$H$2:$H$120,""),""),"")</f>
        <v/>
      </c>
      <c r="I821" s="5" t="str">
        <f t="shared" si="77"/>
        <v/>
      </c>
    </row>
    <row r="822" spans="2:9" x14ac:dyDescent="0.25">
      <c r="B822" s="7" t="str">
        <f t="shared" si="73"/>
        <v/>
      </c>
      <c r="C822" s="5" t="str">
        <f t="shared" si="78"/>
        <v/>
      </c>
      <c r="D822" s="5" t="str">
        <f t="shared" si="74"/>
        <v/>
      </c>
      <c r="E822" s="5" t="str">
        <f t="shared" si="75"/>
        <v/>
      </c>
      <c r="F822" s="5" t="str">
        <f t="shared" si="76"/>
        <v/>
      </c>
      <c r="G822" s="5" t="str">
        <f>IF(A822&lt;&gt;"",IF($M$12,_xlfn.XLOOKUP(A822,Harcamalar!$D$2:$D$100,Harcamalar!$G$2:$G$100,0),0),"")</f>
        <v/>
      </c>
      <c r="H822" s="5" t="str">
        <f>IF(A822&lt;&gt;"",IF($M$12,_xlfn.XLOOKUP(A822,Harcamalar!$D$2:$D$120,Harcamalar!$H$2:$H$120,""),""),"")</f>
        <v/>
      </c>
      <c r="I822" s="5" t="str">
        <f t="shared" si="77"/>
        <v/>
      </c>
    </row>
    <row r="823" spans="2:9" x14ac:dyDescent="0.25">
      <c r="B823" s="7" t="str">
        <f t="shared" si="73"/>
        <v/>
      </c>
      <c r="C823" s="5" t="str">
        <f t="shared" si="78"/>
        <v/>
      </c>
      <c r="D823" s="5" t="str">
        <f t="shared" si="74"/>
        <v/>
      </c>
      <c r="E823" s="5" t="str">
        <f t="shared" si="75"/>
        <v/>
      </c>
      <c r="F823" s="5" t="str">
        <f t="shared" si="76"/>
        <v/>
      </c>
      <c r="G823" s="5" t="str">
        <f>IF(A823&lt;&gt;"",IF($M$12,_xlfn.XLOOKUP(A823,Harcamalar!$D$2:$D$100,Harcamalar!$G$2:$G$100,0),0),"")</f>
        <v/>
      </c>
      <c r="H823" s="5" t="str">
        <f>IF(A823&lt;&gt;"",IF($M$12,_xlfn.XLOOKUP(A823,Harcamalar!$D$2:$D$120,Harcamalar!$H$2:$H$120,""),""),"")</f>
        <v/>
      </c>
      <c r="I823" s="5" t="str">
        <f t="shared" si="77"/>
        <v/>
      </c>
    </row>
    <row r="824" spans="2:9" x14ac:dyDescent="0.25">
      <c r="B824" s="7" t="str">
        <f t="shared" si="73"/>
        <v/>
      </c>
      <c r="C824" s="5" t="str">
        <f t="shared" si="78"/>
        <v/>
      </c>
      <c r="D824" s="5" t="str">
        <f t="shared" si="74"/>
        <v/>
      </c>
      <c r="E824" s="5" t="str">
        <f t="shared" si="75"/>
        <v/>
      </c>
      <c r="F824" s="5" t="str">
        <f t="shared" si="76"/>
        <v/>
      </c>
      <c r="G824" s="5" t="str">
        <f>IF(A824&lt;&gt;"",IF($M$12,_xlfn.XLOOKUP(A824,Harcamalar!$D$2:$D$100,Harcamalar!$G$2:$G$100,0),0),"")</f>
        <v/>
      </c>
      <c r="H824" s="5" t="str">
        <f>IF(A824&lt;&gt;"",IF($M$12,_xlfn.XLOOKUP(A824,Harcamalar!$D$2:$D$120,Harcamalar!$H$2:$H$120,""),""),"")</f>
        <v/>
      </c>
      <c r="I824" s="5" t="str">
        <f t="shared" si="77"/>
        <v/>
      </c>
    </row>
    <row r="825" spans="2:9" x14ac:dyDescent="0.25">
      <c r="B825" s="7" t="str">
        <f t="shared" si="73"/>
        <v/>
      </c>
      <c r="C825" s="5" t="str">
        <f t="shared" si="78"/>
        <v/>
      </c>
      <c r="D825" s="5" t="str">
        <f t="shared" si="74"/>
        <v/>
      </c>
      <c r="E825" s="5" t="str">
        <f t="shared" si="75"/>
        <v/>
      </c>
      <c r="F825" s="5" t="str">
        <f t="shared" si="76"/>
        <v/>
      </c>
      <c r="G825" s="5" t="str">
        <f>IF(A825&lt;&gt;"",IF($M$12,_xlfn.XLOOKUP(A825,Harcamalar!$D$2:$D$100,Harcamalar!$G$2:$G$100,0),0),"")</f>
        <v/>
      </c>
      <c r="H825" s="5" t="str">
        <f>IF(A825&lt;&gt;"",IF($M$12,_xlfn.XLOOKUP(A825,Harcamalar!$D$2:$D$120,Harcamalar!$H$2:$H$120,""),""),"")</f>
        <v/>
      </c>
      <c r="I825" s="5" t="str">
        <f t="shared" si="77"/>
        <v/>
      </c>
    </row>
    <row r="826" spans="2:9" x14ac:dyDescent="0.25">
      <c r="B826" s="7" t="str">
        <f t="shared" si="73"/>
        <v/>
      </c>
      <c r="C826" s="5" t="str">
        <f t="shared" si="78"/>
        <v/>
      </c>
      <c r="D826" s="5" t="str">
        <f t="shared" si="74"/>
        <v/>
      </c>
      <c r="E826" s="5" t="str">
        <f t="shared" si="75"/>
        <v/>
      </c>
      <c r="F826" s="5" t="str">
        <f t="shared" si="76"/>
        <v/>
      </c>
      <c r="G826" s="5" t="str">
        <f>IF(A826&lt;&gt;"",IF($M$12,_xlfn.XLOOKUP(A826,Harcamalar!$D$2:$D$100,Harcamalar!$G$2:$G$100,0),0),"")</f>
        <v/>
      </c>
      <c r="H826" s="5" t="str">
        <f>IF(A826&lt;&gt;"",IF($M$12,_xlfn.XLOOKUP(A826,Harcamalar!$D$2:$D$120,Harcamalar!$H$2:$H$120,""),""),"")</f>
        <v/>
      </c>
      <c r="I826" s="5" t="str">
        <f t="shared" si="77"/>
        <v/>
      </c>
    </row>
    <row r="827" spans="2:9" x14ac:dyDescent="0.25">
      <c r="B827" s="7" t="str">
        <f t="shared" si="73"/>
        <v/>
      </c>
      <c r="C827" s="5" t="str">
        <f t="shared" si="78"/>
        <v/>
      </c>
      <c r="D827" s="5" t="str">
        <f t="shared" si="74"/>
        <v/>
      </c>
      <c r="E827" s="5" t="str">
        <f t="shared" si="75"/>
        <v/>
      </c>
      <c r="F827" s="5" t="str">
        <f t="shared" si="76"/>
        <v/>
      </c>
      <c r="G827" s="5" t="str">
        <f>IF(A827&lt;&gt;"",IF($M$12,_xlfn.XLOOKUP(A827,Harcamalar!$D$2:$D$100,Harcamalar!$G$2:$G$100,0),0),"")</f>
        <v/>
      </c>
      <c r="H827" s="5" t="str">
        <f>IF(A827&lt;&gt;"",IF($M$12,_xlfn.XLOOKUP(A827,Harcamalar!$D$2:$D$120,Harcamalar!$H$2:$H$120,""),""),"")</f>
        <v/>
      </c>
      <c r="I827" s="5" t="str">
        <f t="shared" si="77"/>
        <v/>
      </c>
    </row>
    <row r="828" spans="2:9" x14ac:dyDescent="0.25">
      <c r="B828" s="7" t="str">
        <f t="shared" si="73"/>
        <v/>
      </c>
      <c r="C828" s="5" t="str">
        <f t="shared" si="78"/>
        <v/>
      </c>
      <c r="D828" s="5" t="str">
        <f t="shared" si="74"/>
        <v/>
      </c>
      <c r="E828" s="5" t="str">
        <f t="shared" si="75"/>
        <v/>
      </c>
      <c r="F828" s="5" t="str">
        <f t="shared" si="76"/>
        <v/>
      </c>
      <c r="G828" s="5" t="str">
        <f>IF(A828&lt;&gt;"",IF($M$12,_xlfn.XLOOKUP(A828,Harcamalar!$D$2:$D$100,Harcamalar!$G$2:$G$100,0),0),"")</f>
        <v/>
      </c>
      <c r="H828" s="5" t="str">
        <f>IF(A828&lt;&gt;"",IF($M$12,_xlfn.XLOOKUP(A828,Harcamalar!$D$2:$D$120,Harcamalar!$H$2:$H$120,""),""),"")</f>
        <v/>
      </c>
      <c r="I828" s="5" t="str">
        <f t="shared" si="77"/>
        <v/>
      </c>
    </row>
    <row r="829" spans="2:9" x14ac:dyDescent="0.25">
      <c r="B829" s="7" t="str">
        <f t="shared" si="73"/>
        <v/>
      </c>
      <c r="C829" s="5" t="str">
        <f t="shared" si="78"/>
        <v/>
      </c>
      <c r="D829" s="5" t="str">
        <f t="shared" si="74"/>
        <v/>
      </c>
      <c r="E829" s="5" t="str">
        <f t="shared" si="75"/>
        <v/>
      </c>
      <c r="F829" s="5" t="str">
        <f t="shared" si="76"/>
        <v/>
      </c>
      <c r="G829" s="5" t="str">
        <f>IF(A829&lt;&gt;"",IF($M$12,_xlfn.XLOOKUP(A829,Harcamalar!$D$2:$D$100,Harcamalar!$G$2:$G$100,0),0),"")</f>
        <v/>
      </c>
      <c r="H829" s="5" t="str">
        <f>IF(A829&lt;&gt;"",IF($M$12,_xlfn.XLOOKUP(A829,Harcamalar!$D$2:$D$120,Harcamalar!$H$2:$H$120,""),""),"")</f>
        <v/>
      </c>
      <c r="I829" s="5" t="str">
        <f t="shared" si="77"/>
        <v/>
      </c>
    </row>
    <row r="830" spans="2:9" x14ac:dyDescent="0.25">
      <c r="B830" s="7" t="str">
        <f t="shared" si="73"/>
        <v/>
      </c>
      <c r="C830" s="5" t="str">
        <f t="shared" si="78"/>
        <v/>
      </c>
      <c r="D830" s="5" t="str">
        <f t="shared" si="74"/>
        <v/>
      </c>
      <c r="E830" s="5" t="str">
        <f t="shared" si="75"/>
        <v/>
      </c>
      <c r="F830" s="5" t="str">
        <f t="shared" si="76"/>
        <v/>
      </c>
      <c r="G830" s="5" t="str">
        <f>IF(A830&lt;&gt;"",IF($M$12,_xlfn.XLOOKUP(A830,Harcamalar!$D$2:$D$100,Harcamalar!$G$2:$G$100,0),0),"")</f>
        <v/>
      </c>
      <c r="H830" s="5" t="str">
        <f>IF(A830&lt;&gt;"",IF($M$12,_xlfn.XLOOKUP(A830,Harcamalar!$D$2:$D$120,Harcamalar!$H$2:$H$120,""),""),"")</f>
        <v/>
      </c>
      <c r="I830" s="5" t="str">
        <f t="shared" si="77"/>
        <v/>
      </c>
    </row>
    <row r="831" spans="2:9" x14ac:dyDescent="0.25">
      <c r="B831" s="7" t="str">
        <f t="shared" si="73"/>
        <v/>
      </c>
      <c r="C831" s="5" t="str">
        <f t="shared" si="78"/>
        <v/>
      </c>
      <c r="D831" s="5" t="str">
        <f t="shared" si="74"/>
        <v/>
      </c>
      <c r="E831" s="5" t="str">
        <f t="shared" si="75"/>
        <v/>
      </c>
      <c r="F831" s="5" t="str">
        <f t="shared" si="76"/>
        <v/>
      </c>
      <c r="G831" s="5" t="str">
        <f>IF(A831&lt;&gt;"",IF($M$12,_xlfn.XLOOKUP(A831,Harcamalar!$D$2:$D$100,Harcamalar!$G$2:$G$100,0),0),"")</f>
        <v/>
      </c>
      <c r="H831" s="5" t="str">
        <f>IF(A831&lt;&gt;"",IF($M$12,_xlfn.XLOOKUP(A831,Harcamalar!$D$2:$D$120,Harcamalar!$H$2:$H$120,""),""),"")</f>
        <v/>
      </c>
      <c r="I831" s="5" t="str">
        <f t="shared" si="77"/>
        <v/>
      </c>
    </row>
    <row r="832" spans="2:9" x14ac:dyDescent="0.25">
      <c r="B832" s="7" t="str">
        <f t="shared" si="73"/>
        <v/>
      </c>
      <c r="C832" s="5" t="str">
        <f t="shared" si="78"/>
        <v/>
      </c>
      <c r="D832" s="5" t="str">
        <f t="shared" si="74"/>
        <v/>
      </c>
      <c r="E832" s="5" t="str">
        <f t="shared" si="75"/>
        <v/>
      </c>
      <c r="F832" s="5" t="str">
        <f t="shared" si="76"/>
        <v/>
      </c>
      <c r="G832" s="5" t="str">
        <f>IF(A832&lt;&gt;"",IF($M$12,_xlfn.XLOOKUP(A832,Harcamalar!$D$2:$D$100,Harcamalar!$G$2:$G$100,0),0),"")</f>
        <v/>
      </c>
      <c r="H832" s="5" t="str">
        <f>IF(A832&lt;&gt;"",IF($M$12,_xlfn.XLOOKUP(A832,Harcamalar!$D$2:$D$120,Harcamalar!$H$2:$H$120,""),""),"")</f>
        <v/>
      </c>
      <c r="I832" s="5" t="str">
        <f t="shared" si="77"/>
        <v/>
      </c>
    </row>
    <row r="833" spans="2:9" x14ac:dyDescent="0.25">
      <c r="B833" s="7" t="str">
        <f t="shared" si="73"/>
        <v/>
      </c>
      <c r="C833" s="5" t="str">
        <f t="shared" si="78"/>
        <v/>
      </c>
      <c r="D833" s="5" t="str">
        <f t="shared" si="74"/>
        <v/>
      </c>
      <c r="E833" s="5" t="str">
        <f t="shared" si="75"/>
        <v/>
      </c>
      <c r="F833" s="5" t="str">
        <f t="shared" si="76"/>
        <v/>
      </c>
      <c r="G833" s="5" t="str">
        <f>IF(A833&lt;&gt;"",IF($M$12,_xlfn.XLOOKUP(A833,Harcamalar!$D$2:$D$100,Harcamalar!$G$2:$G$100,0),0),"")</f>
        <v/>
      </c>
      <c r="H833" s="5" t="str">
        <f>IF(A833&lt;&gt;"",IF($M$12,_xlfn.XLOOKUP(A833,Harcamalar!$D$2:$D$120,Harcamalar!$H$2:$H$120,""),""),"")</f>
        <v/>
      </c>
      <c r="I833" s="5" t="str">
        <f t="shared" si="77"/>
        <v/>
      </c>
    </row>
    <row r="834" spans="2:9" x14ac:dyDescent="0.25">
      <c r="B834" s="7" t="str">
        <f t="shared" ref="B834:B897" si="79">IF(A834&lt;&gt;"",yas+YEAR(A834)-YEAR(hesapbaslangictarihi),"")</f>
        <v/>
      </c>
      <c r="C834" s="5" t="str">
        <f t="shared" si="78"/>
        <v/>
      </c>
      <c r="D834" s="5" t="str">
        <f t="shared" ref="D834:D897" si="80">IF($A834&lt;&gt;"",maas*(1+maasartisorani)^(YEAR(A834)-YEAR(hesapbaslangictarihi)),"")</f>
        <v/>
      </c>
      <c r="E834" s="5" t="str">
        <f t="shared" ref="E834:E897" si="81">IF($A834&lt;&gt;"",D834*tasarruforani,"")</f>
        <v/>
      </c>
      <c r="F834" s="5" t="str">
        <f t="shared" ref="F834:F897" si="82">IF($A834&lt;&gt;"",C834*reelkazancorani,"")</f>
        <v/>
      </c>
      <c r="G834" s="5" t="str">
        <f>IF(A834&lt;&gt;"",IF($M$12,_xlfn.XLOOKUP(A834,Harcamalar!$D$2:$D$100,Harcamalar!$G$2:$G$100,0),0),"")</f>
        <v/>
      </c>
      <c r="H834" s="5" t="str">
        <f>IF(A834&lt;&gt;"",IF($M$12,_xlfn.XLOOKUP(A834,Harcamalar!$D$2:$D$120,Harcamalar!$H$2:$H$120,""),""),"")</f>
        <v/>
      </c>
      <c r="I834" s="5" t="str">
        <f t="shared" si="77"/>
        <v/>
      </c>
    </row>
    <row r="835" spans="2:9" x14ac:dyDescent="0.25">
      <c r="B835" s="7" t="str">
        <f t="shared" si="79"/>
        <v/>
      </c>
      <c r="C835" s="5" t="str">
        <f t="shared" si="78"/>
        <v/>
      </c>
      <c r="D835" s="5" t="str">
        <f t="shared" si="80"/>
        <v/>
      </c>
      <c r="E835" s="5" t="str">
        <f t="shared" si="81"/>
        <v/>
      </c>
      <c r="F835" s="5" t="str">
        <f t="shared" si="82"/>
        <v/>
      </c>
      <c r="G835" s="5" t="str">
        <f>IF(A835&lt;&gt;"",IF($M$12,_xlfn.XLOOKUP(A835,Harcamalar!$D$2:$D$100,Harcamalar!$G$2:$G$100,0),0),"")</f>
        <v/>
      </c>
      <c r="H835" s="5" t="str">
        <f>IF(A835&lt;&gt;"",IF($M$12,_xlfn.XLOOKUP(A835,Harcamalar!$D$2:$D$120,Harcamalar!$H$2:$H$120,""),""),"")</f>
        <v/>
      </c>
      <c r="I835" s="5" t="str">
        <f t="shared" ref="I835:I898" si="83">IF($A835&lt;&gt;"",C835+F835+E835-G835,"")</f>
        <v/>
      </c>
    </row>
    <row r="836" spans="2:9" x14ac:dyDescent="0.25">
      <c r="B836" s="7" t="str">
        <f t="shared" si="79"/>
        <v/>
      </c>
      <c r="C836" s="5" t="str">
        <f t="shared" si="78"/>
        <v/>
      </c>
      <c r="D836" s="5" t="str">
        <f t="shared" si="80"/>
        <v/>
      </c>
      <c r="E836" s="5" t="str">
        <f t="shared" si="81"/>
        <v/>
      </c>
      <c r="F836" s="5" t="str">
        <f t="shared" si="82"/>
        <v/>
      </c>
      <c r="G836" s="5" t="str">
        <f>IF(A836&lt;&gt;"",IF($M$12,_xlfn.XLOOKUP(A836,Harcamalar!$D$2:$D$100,Harcamalar!$G$2:$G$100,0),0),"")</f>
        <v/>
      </c>
      <c r="H836" s="5" t="str">
        <f>IF(A836&lt;&gt;"",IF($M$12,_xlfn.XLOOKUP(A836,Harcamalar!$D$2:$D$120,Harcamalar!$H$2:$H$120,""),""),"")</f>
        <v/>
      </c>
      <c r="I836" s="5" t="str">
        <f t="shared" si="83"/>
        <v/>
      </c>
    </row>
    <row r="837" spans="2:9" x14ac:dyDescent="0.25">
      <c r="B837" s="7" t="str">
        <f t="shared" si="79"/>
        <v/>
      </c>
      <c r="C837" s="5" t="str">
        <f t="shared" si="78"/>
        <v/>
      </c>
      <c r="D837" s="5" t="str">
        <f t="shared" si="80"/>
        <v/>
      </c>
      <c r="E837" s="5" t="str">
        <f t="shared" si="81"/>
        <v/>
      </c>
      <c r="F837" s="5" t="str">
        <f t="shared" si="82"/>
        <v/>
      </c>
      <c r="G837" s="5" t="str">
        <f>IF(A837&lt;&gt;"",IF($M$12,_xlfn.XLOOKUP(A837,Harcamalar!$D$2:$D$100,Harcamalar!$G$2:$G$100,0),0),"")</f>
        <v/>
      </c>
      <c r="H837" s="5" t="str">
        <f>IF(A837&lt;&gt;"",IF($M$12,_xlfn.XLOOKUP(A837,Harcamalar!$D$2:$D$120,Harcamalar!$H$2:$H$120,""),""),"")</f>
        <v/>
      </c>
      <c r="I837" s="5" t="str">
        <f t="shared" si="83"/>
        <v/>
      </c>
    </row>
    <row r="838" spans="2:9" x14ac:dyDescent="0.25">
      <c r="B838" s="7" t="str">
        <f t="shared" si="79"/>
        <v/>
      </c>
      <c r="C838" s="5" t="str">
        <f t="shared" si="78"/>
        <v/>
      </c>
      <c r="D838" s="5" t="str">
        <f t="shared" si="80"/>
        <v/>
      </c>
      <c r="E838" s="5" t="str">
        <f t="shared" si="81"/>
        <v/>
      </c>
      <c r="F838" s="5" t="str">
        <f t="shared" si="82"/>
        <v/>
      </c>
      <c r="G838" s="5" t="str">
        <f>IF(A838&lt;&gt;"",IF($M$12,_xlfn.XLOOKUP(A838,Harcamalar!$D$2:$D$100,Harcamalar!$G$2:$G$100,0),0),"")</f>
        <v/>
      </c>
      <c r="H838" s="5" t="str">
        <f>IF(A838&lt;&gt;"",IF($M$12,_xlfn.XLOOKUP(A838,Harcamalar!$D$2:$D$120,Harcamalar!$H$2:$H$120,""),""),"")</f>
        <v/>
      </c>
      <c r="I838" s="5" t="str">
        <f t="shared" si="83"/>
        <v/>
      </c>
    </row>
    <row r="839" spans="2:9" x14ac:dyDescent="0.25">
      <c r="B839" s="7" t="str">
        <f t="shared" si="79"/>
        <v/>
      </c>
      <c r="C839" s="5" t="str">
        <f t="shared" si="78"/>
        <v/>
      </c>
      <c r="D839" s="5" t="str">
        <f t="shared" si="80"/>
        <v/>
      </c>
      <c r="E839" s="5" t="str">
        <f t="shared" si="81"/>
        <v/>
      </c>
      <c r="F839" s="5" t="str">
        <f t="shared" si="82"/>
        <v/>
      </c>
      <c r="G839" s="5" t="str">
        <f>IF(A839&lt;&gt;"",IF($M$12,_xlfn.XLOOKUP(A839,Harcamalar!$D$2:$D$100,Harcamalar!$G$2:$G$100,0),0),"")</f>
        <v/>
      </c>
      <c r="H839" s="5" t="str">
        <f>IF(A839&lt;&gt;"",IF($M$12,_xlfn.XLOOKUP(A839,Harcamalar!$D$2:$D$120,Harcamalar!$H$2:$H$120,""),""),"")</f>
        <v/>
      </c>
      <c r="I839" s="5" t="str">
        <f t="shared" si="83"/>
        <v/>
      </c>
    </row>
    <row r="840" spans="2:9" x14ac:dyDescent="0.25">
      <c r="B840" s="7" t="str">
        <f t="shared" si="79"/>
        <v/>
      </c>
      <c r="C840" s="5" t="str">
        <f t="shared" si="78"/>
        <v/>
      </c>
      <c r="D840" s="5" t="str">
        <f t="shared" si="80"/>
        <v/>
      </c>
      <c r="E840" s="5" t="str">
        <f t="shared" si="81"/>
        <v/>
      </c>
      <c r="F840" s="5" t="str">
        <f t="shared" si="82"/>
        <v/>
      </c>
      <c r="G840" s="5" t="str">
        <f>IF(A840&lt;&gt;"",IF($M$12,_xlfn.XLOOKUP(A840,Harcamalar!$D$2:$D$100,Harcamalar!$G$2:$G$100,0),0),"")</f>
        <v/>
      </c>
      <c r="H840" s="5" t="str">
        <f>IF(A840&lt;&gt;"",IF($M$12,_xlfn.XLOOKUP(A840,Harcamalar!$D$2:$D$120,Harcamalar!$H$2:$H$120,""),""),"")</f>
        <v/>
      </c>
      <c r="I840" s="5" t="str">
        <f t="shared" si="83"/>
        <v/>
      </c>
    </row>
    <row r="841" spans="2:9" x14ac:dyDescent="0.25">
      <c r="B841" s="7" t="str">
        <f t="shared" si="79"/>
        <v/>
      </c>
      <c r="C841" s="5" t="str">
        <f t="shared" si="78"/>
        <v/>
      </c>
      <c r="D841" s="5" t="str">
        <f t="shared" si="80"/>
        <v/>
      </c>
      <c r="E841" s="5" t="str">
        <f t="shared" si="81"/>
        <v/>
      </c>
      <c r="F841" s="5" t="str">
        <f t="shared" si="82"/>
        <v/>
      </c>
      <c r="G841" s="5" t="str">
        <f>IF(A841&lt;&gt;"",IF($M$12,_xlfn.XLOOKUP(A841,Harcamalar!$D$2:$D$100,Harcamalar!$G$2:$G$100,0),0),"")</f>
        <v/>
      </c>
      <c r="H841" s="5" t="str">
        <f>IF(A841&lt;&gt;"",IF($M$12,_xlfn.XLOOKUP(A841,Harcamalar!$D$2:$D$120,Harcamalar!$H$2:$H$120,""),""),"")</f>
        <v/>
      </c>
      <c r="I841" s="5" t="str">
        <f t="shared" si="83"/>
        <v/>
      </c>
    </row>
    <row r="842" spans="2:9" x14ac:dyDescent="0.25">
      <c r="B842" s="7" t="str">
        <f t="shared" si="79"/>
        <v/>
      </c>
      <c r="C842" s="5" t="str">
        <f t="shared" si="78"/>
        <v/>
      </c>
      <c r="D842" s="5" t="str">
        <f t="shared" si="80"/>
        <v/>
      </c>
      <c r="E842" s="5" t="str">
        <f t="shared" si="81"/>
        <v/>
      </c>
      <c r="F842" s="5" t="str">
        <f t="shared" si="82"/>
        <v/>
      </c>
      <c r="G842" s="5" t="str">
        <f>IF(A842&lt;&gt;"",IF($M$12,_xlfn.XLOOKUP(A842,Harcamalar!$D$2:$D$100,Harcamalar!$G$2:$G$100,0),0),"")</f>
        <v/>
      </c>
      <c r="H842" s="5" t="str">
        <f>IF(A842&lt;&gt;"",IF($M$12,_xlfn.XLOOKUP(A842,Harcamalar!$D$2:$D$120,Harcamalar!$H$2:$H$120,""),""),"")</f>
        <v/>
      </c>
      <c r="I842" s="5" t="str">
        <f t="shared" si="83"/>
        <v/>
      </c>
    </row>
    <row r="843" spans="2:9" x14ac:dyDescent="0.25">
      <c r="B843" s="7" t="str">
        <f t="shared" si="79"/>
        <v/>
      </c>
      <c r="C843" s="5" t="str">
        <f t="shared" si="78"/>
        <v/>
      </c>
      <c r="D843" s="5" t="str">
        <f t="shared" si="80"/>
        <v/>
      </c>
      <c r="E843" s="5" t="str">
        <f t="shared" si="81"/>
        <v/>
      </c>
      <c r="F843" s="5" t="str">
        <f t="shared" si="82"/>
        <v/>
      </c>
      <c r="G843" s="5" t="str">
        <f>IF(A843&lt;&gt;"",IF($M$12,_xlfn.XLOOKUP(A843,Harcamalar!$D$2:$D$100,Harcamalar!$G$2:$G$100,0),0),"")</f>
        <v/>
      </c>
      <c r="H843" s="5" t="str">
        <f>IF(A843&lt;&gt;"",IF($M$12,_xlfn.XLOOKUP(A843,Harcamalar!$D$2:$D$120,Harcamalar!$H$2:$H$120,""),""),"")</f>
        <v/>
      </c>
      <c r="I843" s="5" t="str">
        <f t="shared" si="83"/>
        <v/>
      </c>
    </row>
    <row r="844" spans="2:9" x14ac:dyDescent="0.25">
      <c r="B844" s="7" t="str">
        <f t="shared" si="79"/>
        <v/>
      </c>
      <c r="C844" s="5" t="str">
        <f t="shared" si="78"/>
        <v/>
      </c>
      <c r="D844" s="5" t="str">
        <f t="shared" si="80"/>
        <v/>
      </c>
      <c r="E844" s="5" t="str">
        <f t="shared" si="81"/>
        <v/>
      </c>
      <c r="F844" s="5" t="str">
        <f t="shared" si="82"/>
        <v/>
      </c>
      <c r="G844" s="5" t="str">
        <f>IF(A844&lt;&gt;"",IF($M$12,_xlfn.XLOOKUP(A844,Harcamalar!$D$2:$D$100,Harcamalar!$G$2:$G$100,0),0),"")</f>
        <v/>
      </c>
      <c r="H844" s="5" t="str">
        <f>IF(A844&lt;&gt;"",IF($M$12,_xlfn.XLOOKUP(A844,Harcamalar!$D$2:$D$120,Harcamalar!$H$2:$H$120,""),""),"")</f>
        <v/>
      </c>
      <c r="I844" s="5" t="str">
        <f t="shared" si="83"/>
        <v/>
      </c>
    </row>
    <row r="845" spans="2:9" x14ac:dyDescent="0.25">
      <c r="B845" s="7" t="str">
        <f t="shared" si="79"/>
        <v/>
      </c>
      <c r="C845" s="5" t="str">
        <f t="shared" si="78"/>
        <v/>
      </c>
      <c r="D845" s="5" t="str">
        <f t="shared" si="80"/>
        <v/>
      </c>
      <c r="E845" s="5" t="str">
        <f t="shared" si="81"/>
        <v/>
      </c>
      <c r="F845" s="5" t="str">
        <f t="shared" si="82"/>
        <v/>
      </c>
      <c r="G845" s="5" t="str">
        <f>IF(A845&lt;&gt;"",IF($M$12,_xlfn.XLOOKUP(A845,Harcamalar!$D$2:$D$100,Harcamalar!$G$2:$G$100,0),0),"")</f>
        <v/>
      </c>
      <c r="H845" s="5" t="str">
        <f>IF(A845&lt;&gt;"",IF($M$12,_xlfn.XLOOKUP(A845,Harcamalar!$D$2:$D$120,Harcamalar!$H$2:$H$120,""),""),"")</f>
        <v/>
      </c>
      <c r="I845" s="5" t="str">
        <f t="shared" si="83"/>
        <v/>
      </c>
    </row>
    <row r="846" spans="2:9" x14ac:dyDescent="0.25">
      <c r="B846" s="7" t="str">
        <f t="shared" si="79"/>
        <v/>
      </c>
      <c r="C846" s="5" t="str">
        <f t="shared" si="78"/>
        <v/>
      </c>
      <c r="D846" s="5" t="str">
        <f t="shared" si="80"/>
        <v/>
      </c>
      <c r="E846" s="5" t="str">
        <f t="shared" si="81"/>
        <v/>
      </c>
      <c r="F846" s="5" t="str">
        <f t="shared" si="82"/>
        <v/>
      </c>
      <c r="G846" s="5" t="str">
        <f>IF(A846&lt;&gt;"",IF($M$12,_xlfn.XLOOKUP(A846,Harcamalar!$D$2:$D$100,Harcamalar!$G$2:$G$100,0),0),"")</f>
        <v/>
      </c>
      <c r="H846" s="5" t="str">
        <f>IF(A846&lt;&gt;"",IF($M$12,_xlfn.XLOOKUP(A846,Harcamalar!$D$2:$D$120,Harcamalar!$H$2:$H$120,""),""),"")</f>
        <v/>
      </c>
      <c r="I846" s="5" t="str">
        <f t="shared" si="83"/>
        <v/>
      </c>
    </row>
    <row r="847" spans="2:9" x14ac:dyDescent="0.25">
      <c r="B847" s="7" t="str">
        <f t="shared" si="79"/>
        <v/>
      </c>
      <c r="C847" s="5" t="str">
        <f t="shared" si="78"/>
        <v/>
      </c>
      <c r="D847" s="5" t="str">
        <f t="shared" si="80"/>
        <v/>
      </c>
      <c r="E847" s="5" t="str">
        <f t="shared" si="81"/>
        <v/>
      </c>
      <c r="F847" s="5" t="str">
        <f t="shared" si="82"/>
        <v/>
      </c>
      <c r="G847" s="5" t="str">
        <f>IF(A847&lt;&gt;"",IF($M$12,_xlfn.XLOOKUP(A847,Harcamalar!$D$2:$D$100,Harcamalar!$G$2:$G$100,0),0),"")</f>
        <v/>
      </c>
      <c r="H847" s="5" t="str">
        <f>IF(A847&lt;&gt;"",IF($M$12,_xlfn.XLOOKUP(A847,Harcamalar!$D$2:$D$120,Harcamalar!$H$2:$H$120,""),""),"")</f>
        <v/>
      </c>
      <c r="I847" s="5" t="str">
        <f t="shared" si="83"/>
        <v/>
      </c>
    </row>
    <row r="848" spans="2:9" x14ac:dyDescent="0.25">
      <c r="B848" s="7" t="str">
        <f t="shared" si="79"/>
        <v/>
      </c>
      <c r="C848" s="5" t="str">
        <f t="shared" si="78"/>
        <v/>
      </c>
      <c r="D848" s="5" t="str">
        <f t="shared" si="80"/>
        <v/>
      </c>
      <c r="E848" s="5" t="str">
        <f t="shared" si="81"/>
        <v/>
      </c>
      <c r="F848" s="5" t="str">
        <f t="shared" si="82"/>
        <v/>
      </c>
      <c r="G848" s="5" t="str">
        <f>IF(A848&lt;&gt;"",IF($M$12,_xlfn.XLOOKUP(A848,Harcamalar!$D$2:$D$100,Harcamalar!$G$2:$G$100,0),0),"")</f>
        <v/>
      </c>
      <c r="H848" s="5" t="str">
        <f>IF(A848&lt;&gt;"",IF($M$12,_xlfn.XLOOKUP(A848,Harcamalar!$D$2:$D$120,Harcamalar!$H$2:$H$120,""),""),"")</f>
        <v/>
      </c>
      <c r="I848" s="5" t="str">
        <f t="shared" si="83"/>
        <v/>
      </c>
    </row>
    <row r="849" spans="2:9" x14ac:dyDescent="0.25">
      <c r="B849" s="7" t="str">
        <f t="shared" si="79"/>
        <v/>
      </c>
      <c r="C849" s="5" t="str">
        <f t="shared" si="78"/>
        <v/>
      </c>
      <c r="D849" s="5" t="str">
        <f t="shared" si="80"/>
        <v/>
      </c>
      <c r="E849" s="5" t="str">
        <f t="shared" si="81"/>
        <v/>
      </c>
      <c r="F849" s="5" t="str">
        <f t="shared" si="82"/>
        <v/>
      </c>
      <c r="G849" s="5" t="str">
        <f>IF(A849&lt;&gt;"",IF($M$12,_xlfn.XLOOKUP(A849,Harcamalar!$D$2:$D$100,Harcamalar!$G$2:$G$100,0),0),"")</f>
        <v/>
      </c>
      <c r="H849" s="5" t="str">
        <f>IF(A849&lt;&gt;"",IF($M$12,_xlfn.XLOOKUP(A849,Harcamalar!$D$2:$D$120,Harcamalar!$H$2:$H$120,""),""),"")</f>
        <v/>
      </c>
      <c r="I849" s="5" t="str">
        <f t="shared" si="83"/>
        <v/>
      </c>
    </row>
    <row r="850" spans="2:9" x14ac:dyDescent="0.25">
      <c r="B850" s="7" t="str">
        <f t="shared" si="79"/>
        <v/>
      </c>
      <c r="C850" s="5" t="str">
        <f t="shared" si="78"/>
        <v/>
      </c>
      <c r="D850" s="5" t="str">
        <f t="shared" si="80"/>
        <v/>
      </c>
      <c r="E850" s="5" t="str">
        <f t="shared" si="81"/>
        <v/>
      </c>
      <c r="F850" s="5" t="str">
        <f t="shared" si="82"/>
        <v/>
      </c>
      <c r="G850" s="5" t="str">
        <f>IF(A850&lt;&gt;"",IF($M$12,_xlfn.XLOOKUP(A850,Harcamalar!$D$2:$D$100,Harcamalar!$G$2:$G$100,0),0),"")</f>
        <v/>
      </c>
      <c r="H850" s="5" t="str">
        <f>IF(A850&lt;&gt;"",IF($M$12,_xlfn.XLOOKUP(A850,Harcamalar!$D$2:$D$120,Harcamalar!$H$2:$H$120,""),""),"")</f>
        <v/>
      </c>
      <c r="I850" s="5" t="str">
        <f t="shared" si="83"/>
        <v/>
      </c>
    </row>
    <row r="851" spans="2:9" x14ac:dyDescent="0.25">
      <c r="B851" s="7" t="str">
        <f t="shared" si="79"/>
        <v/>
      </c>
      <c r="C851" s="5" t="str">
        <f t="shared" si="78"/>
        <v/>
      </c>
      <c r="D851" s="5" t="str">
        <f t="shared" si="80"/>
        <v/>
      </c>
      <c r="E851" s="5" t="str">
        <f t="shared" si="81"/>
        <v/>
      </c>
      <c r="F851" s="5" t="str">
        <f t="shared" si="82"/>
        <v/>
      </c>
      <c r="G851" s="5" t="str">
        <f>IF(A851&lt;&gt;"",IF($M$12,_xlfn.XLOOKUP(A851,Harcamalar!$D$2:$D$100,Harcamalar!$G$2:$G$100,0),0),"")</f>
        <v/>
      </c>
      <c r="H851" s="5" t="str">
        <f>IF(A851&lt;&gt;"",IF($M$12,_xlfn.XLOOKUP(A851,Harcamalar!$D$2:$D$120,Harcamalar!$H$2:$H$120,""),""),"")</f>
        <v/>
      </c>
      <c r="I851" s="5" t="str">
        <f t="shared" si="83"/>
        <v/>
      </c>
    </row>
    <row r="852" spans="2:9" x14ac:dyDescent="0.25">
      <c r="B852" s="7" t="str">
        <f t="shared" si="79"/>
        <v/>
      </c>
      <c r="C852" s="5" t="str">
        <f t="shared" si="78"/>
        <v/>
      </c>
      <c r="D852" s="5" t="str">
        <f t="shared" si="80"/>
        <v/>
      </c>
      <c r="E852" s="5" t="str">
        <f t="shared" si="81"/>
        <v/>
      </c>
      <c r="F852" s="5" t="str">
        <f t="shared" si="82"/>
        <v/>
      </c>
      <c r="G852" s="5" t="str">
        <f>IF(A852&lt;&gt;"",IF($M$12,_xlfn.XLOOKUP(A852,Harcamalar!$D$2:$D$100,Harcamalar!$G$2:$G$100,0),0),"")</f>
        <v/>
      </c>
      <c r="H852" s="5" t="str">
        <f>IF(A852&lt;&gt;"",IF($M$12,_xlfn.XLOOKUP(A852,Harcamalar!$D$2:$D$120,Harcamalar!$H$2:$H$120,""),""),"")</f>
        <v/>
      </c>
      <c r="I852" s="5" t="str">
        <f t="shared" si="83"/>
        <v/>
      </c>
    </row>
    <row r="853" spans="2:9" x14ac:dyDescent="0.25">
      <c r="B853" s="7" t="str">
        <f t="shared" si="79"/>
        <v/>
      </c>
      <c r="C853" s="5" t="str">
        <f t="shared" si="78"/>
        <v/>
      </c>
      <c r="D853" s="5" t="str">
        <f t="shared" si="80"/>
        <v/>
      </c>
      <c r="E853" s="5" t="str">
        <f t="shared" si="81"/>
        <v/>
      </c>
      <c r="F853" s="5" t="str">
        <f t="shared" si="82"/>
        <v/>
      </c>
      <c r="G853" s="5" t="str">
        <f>IF(A853&lt;&gt;"",IF($M$12,_xlfn.XLOOKUP(A853,Harcamalar!$D$2:$D$100,Harcamalar!$G$2:$G$100,0),0),"")</f>
        <v/>
      </c>
      <c r="H853" s="5" t="str">
        <f>IF(A853&lt;&gt;"",IF($M$12,_xlfn.XLOOKUP(A853,Harcamalar!$D$2:$D$120,Harcamalar!$H$2:$H$120,""),""),"")</f>
        <v/>
      </c>
      <c r="I853" s="5" t="str">
        <f t="shared" si="83"/>
        <v/>
      </c>
    </row>
    <row r="854" spans="2:9" x14ac:dyDescent="0.25">
      <c r="B854" s="7" t="str">
        <f t="shared" si="79"/>
        <v/>
      </c>
      <c r="C854" s="5" t="str">
        <f t="shared" si="78"/>
        <v/>
      </c>
      <c r="D854" s="5" t="str">
        <f t="shared" si="80"/>
        <v/>
      </c>
      <c r="E854" s="5" t="str">
        <f t="shared" si="81"/>
        <v/>
      </c>
      <c r="F854" s="5" t="str">
        <f t="shared" si="82"/>
        <v/>
      </c>
      <c r="G854" s="5" t="str">
        <f>IF(A854&lt;&gt;"",IF($M$12,_xlfn.XLOOKUP(A854,Harcamalar!$D$2:$D$100,Harcamalar!$G$2:$G$100,0),0),"")</f>
        <v/>
      </c>
      <c r="H854" s="5" t="str">
        <f>IF(A854&lt;&gt;"",IF($M$12,_xlfn.XLOOKUP(A854,Harcamalar!$D$2:$D$120,Harcamalar!$H$2:$H$120,""),""),"")</f>
        <v/>
      </c>
      <c r="I854" s="5" t="str">
        <f t="shared" si="83"/>
        <v/>
      </c>
    </row>
    <row r="855" spans="2:9" x14ac:dyDescent="0.25">
      <c r="B855" s="7" t="str">
        <f t="shared" si="79"/>
        <v/>
      </c>
      <c r="C855" s="5" t="str">
        <f t="shared" si="78"/>
        <v/>
      </c>
      <c r="D855" s="5" t="str">
        <f t="shared" si="80"/>
        <v/>
      </c>
      <c r="E855" s="5" t="str">
        <f t="shared" si="81"/>
        <v/>
      </c>
      <c r="F855" s="5" t="str">
        <f t="shared" si="82"/>
        <v/>
      </c>
      <c r="G855" s="5" t="str">
        <f>IF(A855&lt;&gt;"",IF($M$12,_xlfn.XLOOKUP(A855,Harcamalar!$D$2:$D$100,Harcamalar!$G$2:$G$100,0),0),"")</f>
        <v/>
      </c>
      <c r="H855" s="5" t="str">
        <f>IF(A855&lt;&gt;"",IF($M$12,_xlfn.XLOOKUP(A855,Harcamalar!$D$2:$D$120,Harcamalar!$H$2:$H$120,""),""),"")</f>
        <v/>
      </c>
      <c r="I855" s="5" t="str">
        <f t="shared" si="83"/>
        <v/>
      </c>
    </row>
    <row r="856" spans="2:9" x14ac:dyDescent="0.25">
      <c r="B856" s="7" t="str">
        <f t="shared" si="79"/>
        <v/>
      </c>
      <c r="C856" s="5" t="str">
        <f t="shared" si="78"/>
        <v/>
      </c>
      <c r="D856" s="5" t="str">
        <f t="shared" si="80"/>
        <v/>
      </c>
      <c r="E856" s="5" t="str">
        <f t="shared" si="81"/>
        <v/>
      </c>
      <c r="F856" s="5" t="str">
        <f t="shared" si="82"/>
        <v/>
      </c>
      <c r="G856" s="5" t="str">
        <f>IF(A856&lt;&gt;"",IF($M$12,_xlfn.XLOOKUP(A856,Harcamalar!$D$2:$D$100,Harcamalar!$G$2:$G$100,0),0),"")</f>
        <v/>
      </c>
      <c r="H856" s="5" t="str">
        <f>IF(A856&lt;&gt;"",IF($M$12,_xlfn.XLOOKUP(A856,Harcamalar!$D$2:$D$120,Harcamalar!$H$2:$H$120,""),""),"")</f>
        <v/>
      </c>
      <c r="I856" s="5" t="str">
        <f t="shared" si="83"/>
        <v/>
      </c>
    </row>
    <row r="857" spans="2:9" x14ac:dyDescent="0.25">
      <c r="B857" s="7" t="str">
        <f t="shared" si="79"/>
        <v/>
      </c>
      <c r="C857" s="5" t="str">
        <f t="shared" si="78"/>
        <v/>
      </c>
      <c r="D857" s="5" t="str">
        <f t="shared" si="80"/>
        <v/>
      </c>
      <c r="E857" s="5" t="str">
        <f t="shared" si="81"/>
        <v/>
      </c>
      <c r="F857" s="5" t="str">
        <f t="shared" si="82"/>
        <v/>
      </c>
      <c r="G857" s="5" t="str">
        <f>IF(A857&lt;&gt;"",IF($M$12,_xlfn.XLOOKUP(A857,Harcamalar!$D$2:$D$100,Harcamalar!$G$2:$G$100,0),0),"")</f>
        <v/>
      </c>
      <c r="H857" s="5" t="str">
        <f>IF(A857&lt;&gt;"",IF($M$12,_xlfn.XLOOKUP(A857,Harcamalar!$D$2:$D$120,Harcamalar!$H$2:$H$120,""),""),"")</f>
        <v/>
      </c>
      <c r="I857" s="5" t="str">
        <f t="shared" si="83"/>
        <v/>
      </c>
    </row>
    <row r="858" spans="2:9" x14ac:dyDescent="0.25">
      <c r="B858" s="7" t="str">
        <f t="shared" si="79"/>
        <v/>
      </c>
      <c r="C858" s="5" t="str">
        <f t="shared" si="78"/>
        <v/>
      </c>
      <c r="D858" s="5" t="str">
        <f t="shared" si="80"/>
        <v/>
      </c>
      <c r="E858" s="5" t="str">
        <f t="shared" si="81"/>
        <v/>
      </c>
      <c r="F858" s="5" t="str">
        <f t="shared" si="82"/>
        <v/>
      </c>
      <c r="G858" s="5" t="str">
        <f>IF(A858&lt;&gt;"",IF($M$12,_xlfn.XLOOKUP(A858,Harcamalar!$D$2:$D$100,Harcamalar!$G$2:$G$100,0),0),"")</f>
        <v/>
      </c>
      <c r="H858" s="5" t="str">
        <f>IF(A858&lt;&gt;"",IF($M$12,_xlfn.XLOOKUP(A858,Harcamalar!$D$2:$D$120,Harcamalar!$H$2:$H$120,""),""),"")</f>
        <v/>
      </c>
      <c r="I858" s="5" t="str">
        <f t="shared" si="83"/>
        <v/>
      </c>
    </row>
    <row r="859" spans="2:9" x14ac:dyDescent="0.25">
      <c r="B859" s="7" t="str">
        <f t="shared" si="79"/>
        <v/>
      </c>
      <c r="C859" s="5" t="str">
        <f t="shared" si="78"/>
        <v/>
      </c>
      <c r="D859" s="5" t="str">
        <f t="shared" si="80"/>
        <v/>
      </c>
      <c r="E859" s="5" t="str">
        <f t="shared" si="81"/>
        <v/>
      </c>
      <c r="F859" s="5" t="str">
        <f t="shared" si="82"/>
        <v/>
      </c>
      <c r="G859" s="5" t="str">
        <f>IF(A859&lt;&gt;"",IF($M$12,_xlfn.XLOOKUP(A859,Harcamalar!$D$2:$D$100,Harcamalar!$G$2:$G$100,0),0),"")</f>
        <v/>
      </c>
      <c r="H859" s="5" t="str">
        <f>IF(A859&lt;&gt;"",IF($M$12,_xlfn.XLOOKUP(A859,Harcamalar!$D$2:$D$120,Harcamalar!$H$2:$H$120,""),""),"")</f>
        <v/>
      </c>
      <c r="I859" s="5" t="str">
        <f t="shared" si="83"/>
        <v/>
      </c>
    </row>
    <row r="860" spans="2:9" x14ac:dyDescent="0.25">
      <c r="B860" s="7" t="str">
        <f t="shared" si="79"/>
        <v/>
      </c>
      <c r="C860" s="5" t="str">
        <f t="shared" si="78"/>
        <v/>
      </c>
      <c r="D860" s="5" t="str">
        <f t="shared" si="80"/>
        <v/>
      </c>
      <c r="E860" s="5" t="str">
        <f t="shared" si="81"/>
        <v/>
      </c>
      <c r="F860" s="5" t="str">
        <f t="shared" si="82"/>
        <v/>
      </c>
      <c r="G860" s="5" t="str">
        <f>IF(A860&lt;&gt;"",IF($M$12,_xlfn.XLOOKUP(A860,Harcamalar!$D$2:$D$100,Harcamalar!$G$2:$G$100,0),0),"")</f>
        <v/>
      </c>
      <c r="H860" s="5" t="str">
        <f>IF(A860&lt;&gt;"",IF($M$12,_xlfn.XLOOKUP(A860,Harcamalar!$D$2:$D$120,Harcamalar!$H$2:$H$120,""),""),"")</f>
        <v/>
      </c>
      <c r="I860" s="5" t="str">
        <f t="shared" si="83"/>
        <v/>
      </c>
    </row>
    <row r="861" spans="2:9" x14ac:dyDescent="0.25">
      <c r="B861" s="7" t="str">
        <f t="shared" si="79"/>
        <v/>
      </c>
      <c r="C861" s="5" t="str">
        <f t="shared" si="78"/>
        <v/>
      </c>
      <c r="D861" s="5" t="str">
        <f t="shared" si="80"/>
        <v/>
      </c>
      <c r="E861" s="5" t="str">
        <f t="shared" si="81"/>
        <v/>
      </c>
      <c r="F861" s="5" t="str">
        <f t="shared" si="82"/>
        <v/>
      </c>
      <c r="G861" s="5" t="str">
        <f>IF(A861&lt;&gt;"",IF($M$12,_xlfn.XLOOKUP(A861,Harcamalar!$D$2:$D$100,Harcamalar!$G$2:$G$100,0),0),"")</f>
        <v/>
      </c>
      <c r="H861" s="5" t="str">
        <f>IF(A861&lt;&gt;"",IF($M$12,_xlfn.XLOOKUP(A861,Harcamalar!$D$2:$D$120,Harcamalar!$H$2:$H$120,""),""),"")</f>
        <v/>
      </c>
      <c r="I861" s="5" t="str">
        <f t="shared" si="83"/>
        <v/>
      </c>
    </row>
    <row r="862" spans="2:9" x14ac:dyDescent="0.25">
      <c r="B862" s="7" t="str">
        <f t="shared" si="79"/>
        <v/>
      </c>
      <c r="C862" s="5" t="str">
        <f t="shared" si="78"/>
        <v/>
      </c>
      <c r="D862" s="5" t="str">
        <f t="shared" si="80"/>
        <v/>
      </c>
      <c r="E862" s="5" t="str">
        <f t="shared" si="81"/>
        <v/>
      </c>
      <c r="F862" s="5" t="str">
        <f t="shared" si="82"/>
        <v/>
      </c>
      <c r="G862" s="5" t="str">
        <f>IF(A862&lt;&gt;"",IF($M$12,_xlfn.XLOOKUP(A862,Harcamalar!$D$2:$D$100,Harcamalar!$G$2:$G$100,0),0),"")</f>
        <v/>
      </c>
      <c r="H862" s="5" t="str">
        <f>IF(A862&lt;&gt;"",IF($M$12,_xlfn.XLOOKUP(A862,Harcamalar!$D$2:$D$120,Harcamalar!$H$2:$H$120,""),""),"")</f>
        <v/>
      </c>
      <c r="I862" s="5" t="str">
        <f t="shared" si="83"/>
        <v/>
      </c>
    </row>
    <row r="863" spans="2:9" x14ac:dyDescent="0.25">
      <c r="B863" s="7" t="str">
        <f t="shared" si="79"/>
        <v/>
      </c>
      <c r="C863" s="5" t="str">
        <f t="shared" si="78"/>
        <v/>
      </c>
      <c r="D863" s="5" t="str">
        <f t="shared" si="80"/>
        <v/>
      </c>
      <c r="E863" s="5" t="str">
        <f t="shared" si="81"/>
        <v/>
      </c>
      <c r="F863" s="5" t="str">
        <f t="shared" si="82"/>
        <v/>
      </c>
      <c r="G863" s="5" t="str">
        <f>IF(A863&lt;&gt;"",IF($M$12,_xlfn.XLOOKUP(A863,Harcamalar!$D$2:$D$100,Harcamalar!$G$2:$G$100,0),0),"")</f>
        <v/>
      </c>
      <c r="H863" s="5" t="str">
        <f>IF(A863&lt;&gt;"",IF($M$12,_xlfn.XLOOKUP(A863,Harcamalar!$D$2:$D$120,Harcamalar!$H$2:$H$120,""),""),"")</f>
        <v/>
      </c>
      <c r="I863" s="5" t="str">
        <f t="shared" si="83"/>
        <v/>
      </c>
    </row>
    <row r="864" spans="2:9" x14ac:dyDescent="0.25">
      <c r="B864" s="7" t="str">
        <f t="shared" si="79"/>
        <v/>
      </c>
      <c r="C864" s="5" t="str">
        <f t="shared" si="78"/>
        <v/>
      </c>
      <c r="D864" s="5" t="str">
        <f t="shared" si="80"/>
        <v/>
      </c>
      <c r="E864" s="5" t="str">
        <f t="shared" si="81"/>
        <v/>
      </c>
      <c r="F864" s="5" t="str">
        <f t="shared" si="82"/>
        <v/>
      </c>
      <c r="G864" s="5" t="str">
        <f>IF(A864&lt;&gt;"",IF($M$12,_xlfn.XLOOKUP(A864,Harcamalar!$D$2:$D$100,Harcamalar!$G$2:$G$100,0),0),"")</f>
        <v/>
      </c>
      <c r="H864" s="5" t="str">
        <f>IF(A864&lt;&gt;"",IF($M$12,_xlfn.XLOOKUP(A864,Harcamalar!$D$2:$D$120,Harcamalar!$H$2:$H$120,""),""),"")</f>
        <v/>
      </c>
      <c r="I864" s="5" t="str">
        <f t="shared" si="83"/>
        <v/>
      </c>
    </row>
    <row r="865" spans="2:9" x14ac:dyDescent="0.25">
      <c r="B865" s="7" t="str">
        <f t="shared" si="79"/>
        <v/>
      </c>
      <c r="C865" s="5" t="str">
        <f t="shared" si="78"/>
        <v/>
      </c>
      <c r="D865" s="5" t="str">
        <f t="shared" si="80"/>
        <v/>
      </c>
      <c r="E865" s="5" t="str">
        <f t="shared" si="81"/>
        <v/>
      </c>
      <c r="F865" s="5" t="str">
        <f t="shared" si="82"/>
        <v/>
      </c>
      <c r="G865" s="5" t="str">
        <f>IF(A865&lt;&gt;"",IF($M$12,_xlfn.XLOOKUP(A865,Harcamalar!$D$2:$D$100,Harcamalar!$G$2:$G$100,0),0),"")</f>
        <v/>
      </c>
      <c r="H865" s="5" t="str">
        <f>IF(A865&lt;&gt;"",IF($M$12,_xlfn.XLOOKUP(A865,Harcamalar!$D$2:$D$120,Harcamalar!$H$2:$H$120,""),""),"")</f>
        <v/>
      </c>
      <c r="I865" s="5" t="str">
        <f t="shared" si="83"/>
        <v/>
      </c>
    </row>
    <row r="866" spans="2:9" x14ac:dyDescent="0.25">
      <c r="B866" s="7" t="str">
        <f t="shared" si="79"/>
        <v/>
      </c>
      <c r="C866" s="5" t="str">
        <f t="shared" si="78"/>
        <v/>
      </c>
      <c r="D866" s="5" t="str">
        <f t="shared" si="80"/>
        <v/>
      </c>
      <c r="E866" s="5" t="str">
        <f t="shared" si="81"/>
        <v/>
      </c>
      <c r="F866" s="5" t="str">
        <f t="shared" si="82"/>
        <v/>
      </c>
      <c r="G866" s="5" t="str">
        <f>IF(A866&lt;&gt;"",IF($M$12,_xlfn.XLOOKUP(A866,Harcamalar!$D$2:$D$100,Harcamalar!$G$2:$G$100,0),0),"")</f>
        <v/>
      </c>
      <c r="H866" s="5" t="str">
        <f>IF(A866&lt;&gt;"",IF($M$12,_xlfn.XLOOKUP(A866,Harcamalar!$D$2:$D$120,Harcamalar!$H$2:$H$120,""),""),"")</f>
        <v/>
      </c>
      <c r="I866" s="5" t="str">
        <f t="shared" si="83"/>
        <v/>
      </c>
    </row>
    <row r="867" spans="2:9" x14ac:dyDescent="0.25">
      <c r="B867" s="7" t="str">
        <f t="shared" si="79"/>
        <v/>
      </c>
      <c r="C867" s="5" t="str">
        <f t="shared" si="78"/>
        <v/>
      </c>
      <c r="D867" s="5" t="str">
        <f t="shared" si="80"/>
        <v/>
      </c>
      <c r="E867" s="5" t="str">
        <f t="shared" si="81"/>
        <v/>
      </c>
      <c r="F867" s="5" t="str">
        <f t="shared" si="82"/>
        <v/>
      </c>
      <c r="G867" s="5" t="str">
        <f>IF(A867&lt;&gt;"",IF($M$12,_xlfn.XLOOKUP(A867,Harcamalar!$D$2:$D$100,Harcamalar!$G$2:$G$100,0),0),"")</f>
        <v/>
      </c>
      <c r="H867" s="5" t="str">
        <f>IF(A867&lt;&gt;"",IF($M$12,_xlfn.XLOOKUP(A867,Harcamalar!$D$2:$D$120,Harcamalar!$H$2:$H$120,""),""),"")</f>
        <v/>
      </c>
      <c r="I867" s="5" t="str">
        <f t="shared" si="83"/>
        <v/>
      </c>
    </row>
    <row r="868" spans="2:9" x14ac:dyDescent="0.25">
      <c r="B868" s="7" t="str">
        <f t="shared" si="79"/>
        <v/>
      </c>
      <c r="C868" s="5" t="str">
        <f t="shared" si="78"/>
        <v/>
      </c>
      <c r="D868" s="5" t="str">
        <f t="shared" si="80"/>
        <v/>
      </c>
      <c r="E868" s="5" t="str">
        <f t="shared" si="81"/>
        <v/>
      </c>
      <c r="F868" s="5" t="str">
        <f t="shared" si="82"/>
        <v/>
      </c>
      <c r="G868" s="5" t="str">
        <f>IF(A868&lt;&gt;"",IF($M$12,_xlfn.XLOOKUP(A868,Harcamalar!$D$2:$D$100,Harcamalar!$G$2:$G$100,0),0),"")</f>
        <v/>
      </c>
      <c r="H868" s="5" t="str">
        <f>IF(A868&lt;&gt;"",IF($M$12,_xlfn.XLOOKUP(A868,Harcamalar!$D$2:$D$120,Harcamalar!$H$2:$H$120,""),""),"")</f>
        <v/>
      </c>
      <c r="I868" s="5" t="str">
        <f t="shared" si="83"/>
        <v/>
      </c>
    </row>
    <row r="869" spans="2:9" x14ac:dyDescent="0.25">
      <c r="B869" s="7" t="str">
        <f t="shared" si="79"/>
        <v/>
      </c>
      <c r="C869" s="5" t="str">
        <f t="shared" si="78"/>
        <v/>
      </c>
      <c r="D869" s="5" t="str">
        <f t="shared" si="80"/>
        <v/>
      </c>
      <c r="E869" s="5" t="str">
        <f t="shared" si="81"/>
        <v/>
      </c>
      <c r="F869" s="5" t="str">
        <f t="shared" si="82"/>
        <v/>
      </c>
      <c r="G869" s="5" t="str">
        <f>IF(A869&lt;&gt;"",IF($M$12,_xlfn.XLOOKUP(A869,Harcamalar!$D$2:$D$100,Harcamalar!$G$2:$G$100,0),0),"")</f>
        <v/>
      </c>
      <c r="H869" s="5" t="str">
        <f>IF(A869&lt;&gt;"",IF($M$12,_xlfn.XLOOKUP(A869,Harcamalar!$D$2:$D$120,Harcamalar!$H$2:$H$120,""),""),"")</f>
        <v/>
      </c>
      <c r="I869" s="5" t="str">
        <f t="shared" si="83"/>
        <v/>
      </c>
    </row>
    <row r="870" spans="2:9" x14ac:dyDescent="0.25">
      <c r="B870" s="7" t="str">
        <f t="shared" si="79"/>
        <v/>
      </c>
      <c r="C870" s="5" t="str">
        <f t="shared" si="78"/>
        <v/>
      </c>
      <c r="D870" s="5" t="str">
        <f t="shared" si="80"/>
        <v/>
      </c>
      <c r="E870" s="5" t="str">
        <f t="shared" si="81"/>
        <v/>
      </c>
      <c r="F870" s="5" t="str">
        <f t="shared" si="82"/>
        <v/>
      </c>
      <c r="G870" s="5" t="str">
        <f>IF(A870&lt;&gt;"",IF($M$12,_xlfn.XLOOKUP(A870,Harcamalar!$D$2:$D$100,Harcamalar!$G$2:$G$100,0),0),"")</f>
        <v/>
      </c>
      <c r="H870" s="5" t="str">
        <f>IF(A870&lt;&gt;"",IF($M$12,_xlfn.XLOOKUP(A870,Harcamalar!$D$2:$D$120,Harcamalar!$H$2:$H$120,""),""),"")</f>
        <v/>
      </c>
      <c r="I870" s="5" t="str">
        <f t="shared" si="83"/>
        <v/>
      </c>
    </row>
    <row r="871" spans="2:9" x14ac:dyDescent="0.25">
      <c r="B871" s="7" t="str">
        <f t="shared" si="79"/>
        <v/>
      </c>
      <c r="C871" s="5" t="str">
        <f t="shared" ref="C871:C934" si="84">IF($A871&lt;&gt;"",I870,"")</f>
        <v/>
      </c>
      <c r="D871" s="5" t="str">
        <f t="shared" si="80"/>
        <v/>
      </c>
      <c r="E871" s="5" t="str">
        <f t="shared" si="81"/>
        <v/>
      </c>
      <c r="F871" s="5" t="str">
        <f t="shared" si="82"/>
        <v/>
      </c>
      <c r="G871" s="5" t="str">
        <f>IF(A871&lt;&gt;"",IF($M$12,_xlfn.XLOOKUP(A871,Harcamalar!$D$2:$D$100,Harcamalar!$G$2:$G$100,0),0),"")</f>
        <v/>
      </c>
      <c r="H871" s="5" t="str">
        <f>IF(A871&lt;&gt;"",IF($M$12,_xlfn.XLOOKUP(A871,Harcamalar!$D$2:$D$120,Harcamalar!$H$2:$H$120,""),""),"")</f>
        <v/>
      </c>
      <c r="I871" s="5" t="str">
        <f t="shared" si="83"/>
        <v/>
      </c>
    </row>
    <row r="872" spans="2:9" x14ac:dyDescent="0.25">
      <c r="B872" s="7" t="str">
        <f t="shared" si="79"/>
        <v/>
      </c>
      <c r="C872" s="5" t="str">
        <f t="shared" si="84"/>
        <v/>
      </c>
      <c r="D872" s="5" t="str">
        <f t="shared" si="80"/>
        <v/>
      </c>
      <c r="E872" s="5" t="str">
        <f t="shared" si="81"/>
        <v/>
      </c>
      <c r="F872" s="5" t="str">
        <f t="shared" si="82"/>
        <v/>
      </c>
      <c r="G872" s="5" t="str">
        <f>IF(A872&lt;&gt;"",IF($M$12,_xlfn.XLOOKUP(A872,Harcamalar!$D$2:$D$100,Harcamalar!$G$2:$G$100,0),0),"")</f>
        <v/>
      </c>
      <c r="H872" s="5" t="str">
        <f>IF(A872&lt;&gt;"",IF($M$12,_xlfn.XLOOKUP(A872,Harcamalar!$D$2:$D$120,Harcamalar!$H$2:$H$120,""),""),"")</f>
        <v/>
      </c>
      <c r="I872" s="5" t="str">
        <f t="shared" si="83"/>
        <v/>
      </c>
    </row>
    <row r="873" spans="2:9" x14ac:dyDescent="0.25">
      <c r="B873" s="7" t="str">
        <f t="shared" si="79"/>
        <v/>
      </c>
      <c r="C873" s="5" t="str">
        <f t="shared" si="84"/>
        <v/>
      </c>
      <c r="D873" s="5" t="str">
        <f t="shared" si="80"/>
        <v/>
      </c>
      <c r="E873" s="5" t="str">
        <f t="shared" si="81"/>
        <v/>
      </c>
      <c r="F873" s="5" t="str">
        <f t="shared" si="82"/>
        <v/>
      </c>
      <c r="G873" s="5" t="str">
        <f>IF(A873&lt;&gt;"",IF($M$12,_xlfn.XLOOKUP(A873,Harcamalar!$D$2:$D$100,Harcamalar!$G$2:$G$100,0),0),"")</f>
        <v/>
      </c>
      <c r="H873" s="5" t="str">
        <f>IF(A873&lt;&gt;"",IF($M$12,_xlfn.XLOOKUP(A873,Harcamalar!$D$2:$D$120,Harcamalar!$H$2:$H$120,""),""),"")</f>
        <v/>
      </c>
      <c r="I873" s="5" t="str">
        <f t="shared" si="83"/>
        <v/>
      </c>
    </row>
    <row r="874" spans="2:9" x14ac:dyDescent="0.25">
      <c r="B874" s="7" t="str">
        <f t="shared" si="79"/>
        <v/>
      </c>
      <c r="C874" s="5" t="str">
        <f t="shared" si="84"/>
        <v/>
      </c>
      <c r="D874" s="5" t="str">
        <f t="shared" si="80"/>
        <v/>
      </c>
      <c r="E874" s="5" t="str">
        <f t="shared" si="81"/>
        <v/>
      </c>
      <c r="F874" s="5" t="str">
        <f t="shared" si="82"/>
        <v/>
      </c>
      <c r="G874" s="5" t="str">
        <f>IF(A874&lt;&gt;"",IF($M$12,_xlfn.XLOOKUP(A874,Harcamalar!$D$2:$D$100,Harcamalar!$G$2:$G$100,0),0),"")</f>
        <v/>
      </c>
      <c r="H874" s="5" t="str">
        <f>IF(A874&lt;&gt;"",IF($M$12,_xlfn.XLOOKUP(A874,Harcamalar!$D$2:$D$120,Harcamalar!$H$2:$H$120,""),""),"")</f>
        <v/>
      </c>
      <c r="I874" s="5" t="str">
        <f t="shared" si="83"/>
        <v/>
      </c>
    </row>
    <row r="875" spans="2:9" x14ac:dyDescent="0.25">
      <c r="B875" s="7" t="str">
        <f t="shared" si="79"/>
        <v/>
      </c>
      <c r="C875" s="5" t="str">
        <f t="shared" si="84"/>
        <v/>
      </c>
      <c r="D875" s="5" t="str">
        <f t="shared" si="80"/>
        <v/>
      </c>
      <c r="E875" s="5" t="str">
        <f t="shared" si="81"/>
        <v/>
      </c>
      <c r="F875" s="5" t="str">
        <f t="shared" si="82"/>
        <v/>
      </c>
      <c r="G875" s="5" t="str">
        <f>IF(A875&lt;&gt;"",IF($M$12,_xlfn.XLOOKUP(A875,Harcamalar!$D$2:$D$100,Harcamalar!$G$2:$G$100,0),0),"")</f>
        <v/>
      </c>
      <c r="H875" s="5" t="str">
        <f>IF(A875&lt;&gt;"",IF($M$12,_xlfn.XLOOKUP(A875,Harcamalar!$D$2:$D$120,Harcamalar!$H$2:$H$120,""),""),"")</f>
        <v/>
      </c>
      <c r="I875" s="5" t="str">
        <f t="shared" si="83"/>
        <v/>
      </c>
    </row>
    <row r="876" spans="2:9" x14ac:dyDescent="0.25">
      <c r="B876" s="7" t="str">
        <f t="shared" si="79"/>
        <v/>
      </c>
      <c r="C876" s="5" t="str">
        <f t="shared" si="84"/>
        <v/>
      </c>
      <c r="D876" s="5" t="str">
        <f t="shared" si="80"/>
        <v/>
      </c>
      <c r="E876" s="5" t="str">
        <f t="shared" si="81"/>
        <v/>
      </c>
      <c r="F876" s="5" t="str">
        <f t="shared" si="82"/>
        <v/>
      </c>
      <c r="G876" s="5" t="str">
        <f>IF(A876&lt;&gt;"",IF($M$12,_xlfn.XLOOKUP(A876,Harcamalar!$D$2:$D$100,Harcamalar!$G$2:$G$100,0),0),"")</f>
        <v/>
      </c>
      <c r="H876" s="5" t="str">
        <f>IF(A876&lt;&gt;"",IF($M$12,_xlfn.XLOOKUP(A876,Harcamalar!$D$2:$D$120,Harcamalar!$H$2:$H$120,""),""),"")</f>
        <v/>
      </c>
      <c r="I876" s="5" t="str">
        <f t="shared" si="83"/>
        <v/>
      </c>
    </row>
    <row r="877" spans="2:9" x14ac:dyDescent="0.25">
      <c r="B877" s="7" t="str">
        <f t="shared" si="79"/>
        <v/>
      </c>
      <c r="C877" s="5" t="str">
        <f t="shared" si="84"/>
        <v/>
      </c>
      <c r="D877" s="5" t="str">
        <f t="shared" si="80"/>
        <v/>
      </c>
      <c r="E877" s="5" t="str">
        <f t="shared" si="81"/>
        <v/>
      </c>
      <c r="F877" s="5" t="str">
        <f t="shared" si="82"/>
        <v/>
      </c>
      <c r="G877" s="5" t="str">
        <f>IF(A877&lt;&gt;"",IF($M$12,_xlfn.XLOOKUP(A877,Harcamalar!$D$2:$D$100,Harcamalar!$G$2:$G$100,0),0),"")</f>
        <v/>
      </c>
      <c r="H877" s="5" t="str">
        <f>IF(A877&lt;&gt;"",IF($M$12,_xlfn.XLOOKUP(A877,Harcamalar!$D$2:$D$120,Harcamalar!$H$2:$H$120,""),""),"")</f>
        <v/>
      </c>
      <c r="I877" s="5" t="str">
        <f t="shared" si="83"/>
        <v/>
      </c>
    </row>
    <row r="878" spans="2:9" x14ac:dyDescent="0.25">
      <c r="B878" s="7" t="str">
        <f t="shared" si="79"/>
        <v/>
      </c>
      <c r="C878" s="5" t="str">
        <f t="shared" si="84"/>
        <v/>
      </c>
      <c r="D878" s="5" t="str">
        <f t="shared" si="80"/>
        <v/>
      </c>
      <c r="E878" s="5" t="str">
        <f t="shared" si="81"/>
        <v/>
      </c>
      <c r="F878" s="5" t="str">
        <f t="shared" si="82"/>
        <v/>
      </c>
      <c r="G878" s="5" t="str">
        <f>IF(A878&lt;&gt;"",IF($M$12,_xlfn.XLOOKUP(A878,Harcamalar!$D$2:$D$100,Harcamalar!$G$2:$G$100,0),0),"")</f>
        <v/>
      </c>
      <c r="H878" s="5" t="str">
        <f>IF(A878&lt;&gt;"",IF($M$12,_xlfn.XLOOKUP(A878,Harcamalar!$D$2:$D$120,Harcamalar!$H$2:$H$120,""),""),"")</f>
        <v/>
      </c>
      <c r="I878" s="5" t="str">
        <f t="shared" si="83"/>
        <v/>
      </c>
    </row>
    <row r="879" spans="2:9" x14ac:dyDescent="0.25">
      <c r="B879" s="7" t="str">
        <f t="shared" si="79"/>
        <v/>
      </c>
      <c r="C879" s="5" t="str">
        <f t="shared" si="84"/>
        <v/>
      </c>
      <c r="D879" s="5" t="str">
        <f t="shared" si="80"/>
        <v/>
      </c>
      <c r="E879" s="5" t="str">
        <f t="shared" si="81"/>
        <v/>
      </c>
      <c r="F879" s="5" t="str">
        <f t="shared" si="82"/>
        <v/>
      </c>
      <c r="G879" s="5" t="str">
        <f>IF(A879&lt;&gt;"",IF($M$12,_xlfn.XLOOKUP(A879,Harcamalar!$D$2:$D$100,Harcamalar!$G$2:$G$100,0),0),"")</f>
        <v/>
      </c>
      <c r="H879" s="5" t="str">
        <f>IF(A879&lt;&gt;"",IF($M$12,_xlfn.XLOOKUP(A879,Harcamalar!$D$2:$D$120,Harcamalar!$H$2:$H$120,""),""),"")</f>
        <v/>
      </c>
      <c r="I879" s="5" t="str">
        <f t="shared" si="83"/>
        <v/>
      </c>
    </row>
    <row r="880" spans="2:9" x14ac:dyDescent="0.25">
      <c r="B880" s="7" t="str">
        <f t="shared" si="79"/>
        <v/>
      </c>
      <c r="C880" s="5" t="str">
        <f t="shared" si="84"/>
        <v/>
      </c>
      <c r="D880" s="5" t="str">
        <f t="shared" si="80"/>
        <v/>
      </c>
      <c r="E880" s="5" t="str">
        <f t="shared" si="81"/>
        <v/>
      </c>
      <c r="F880" s="5" t="str">
        <f t="shared" si="82"/>
        <v/>
      </c>
      <c r="G880" s="5" t="str">
        <f>IF(A880&lt;&gt;"",IF($M$12,_xlfn.XLOOKUP(A880,Harcamalar!$D$2:$D$100,Harcamalar!$G$2:$G$100,0),0),"")</f>
        <v/>
      </c>
      <c r="H880" s="5" t="str">
        <f>IF(A880&lt;&gt;"",IF($M$12,_xlfn.XLOOKUP(A880,Harcamalar!$D$2:$D$120,Harcamalar!$H$2:$H$120,""),""),"")</f>
        <v/>
      </c>
      <c r="I880" s="5" t="str">
        <f t="shared" si="83"/>
        <v/>
      </c>
    </row>
    <row r="881" spans="2:9" x14ac:dyDescent="0.25">
      <c r="B881" s="7" t="str">
        <f t="shared" si="79"/>
        <v/>
      </c>
      <c r="C881" s="5" t="str">
        <f t="shared" si="84"/>
        <v/>
      </c>
      <c r="D881" s="5" t="str">
        <f t="shared" si="80"/>
        <v/>
      </c>
      <c r="E881" s="5" t="str">
        <f t="shared" si="81"/>
        <v/>
      </c>
      <c r="F881" s="5" t="str">
        <f t="shared" si="82"/>
        <v/>
      </c>
      <c r="G881" s="5" t="str">
        <f>IF(A881&lt;&gt;"",IF($M$12,_xlfn.XLOOKUP(A881,Harcamalar!$D$2:$D$100,Harcamalar!$G$2:$G$100,0),0),"")</f>
        <v/>
      </c>
      <c r="H881" s="5" t="str">
        <f>IF(A881&lt;&gt;"",IF($M$12,_xlfn.XLOOKUP(A881,Harcamalar!$D$2:$D$120,Harcamalar!$H$2:$H$120,""),""),"")</f>
        <v/>
      </c>
      <c r="I881" s="5" t="str">
        <f t="shared" si="83"/>
        <v/>
      </c>
    </row>
    <row r="882" spans="2:9" x14ac:dyDescent="0.25">
      <c r="B882" s="7" t="str">
        <f t="shared" si="79"/>
        <v/>
      </c>
      <c r="C882" s="5" t="str">
        <f t="shared" si="84"/>
        <v/>
      </c>
      <c r="D882" s="5" t="str">
        <f t="shared" si="80"/>
        <v/>
      </c>
      <c r="E882" s="5" t="str">
        <f t="shared" si="81"/>
        <v/>
      </c>
      <c r="F882" s="5" t="str">
        <f t="shared" si="82"/>
        <v/>
      </c>
      <c r="G882" s="5" t="str">
        <f>IF(A882&lt;&gt;"",IF($M$12,_xlfn.XLOOKUP(A882,Harcamalar!$D$2:$D$100,Harcamalar!$G$2:$G$100,0),0),"")</f>
        <v/>
      </c>
      <c r="H882" s="5" t="str">
        <f>IF(A882&lt;&gt;"",IF($M$12,_xlfn.XLOOKUP(A882,Harcamalar!$D$2:$D$120,Harcamalar!$H$2:$H$120,""),""),"")</f>
        <v/>
      </c>
      <c r="I882" s="5" t="str">
        <f t="shared" si="83"/>
        <v/>
      </c>
    </row>
    <row r="883" spans="2:9" x14ac:dyDescent="0.25">
      <c r="B883" s="7" t="str">
        <f t="shared" si="79"/>
        <v/>
      </c>
      <c r="C883" s="5" t="str">
        <f t="shared" si="84"/>
        <v/>
      </c>
      <c r="D883" s="5" t="str">
        <f t="shared" si="80"/>
        <v/>
      </c>
      <c r="E883" s="5" t="str">
        <f t="shared" si="81"/>
        <v/>
      </c>
      <c r="F883" s="5" t="str">
        <f t="shared" si="82"/>
        <v/>
      </c>
      <c r="G883" s="5" t="str">
        <f>IF(A883&lt;&gt;"",IF($M$12,_xlfn.XLOOKUP(A883,Harcamalar!$D$2:$D$100,Harcamalar!$G$2:$G$100,0),0),"")</f>
        <v/>
      </c>
      <c r="H883" s="5" t="str">
        <f>IF(A883&lt;&gt;"",IF($M$12,_xlfn.XLOOKUP(A883,Harcamalar!$D$2:$D$120,Harcamalar!$H$2:$H$120,""),""),"")</f>
        <v/>
      </c>
      <c r="I883" s="5" t="str">
        <f t="shared" si="83"/>
        <v/>
      </c>
    </row>
    <row r="884" spans="2:9" x14ac:dyDescent="0.25">
      <c r="B884" s="7" t="str">
        <f t="shared" si="79"/>
        <v/>
      </c>
      <c r="C884" s="5" t="str">
        <f t="shared" si="84"/>
        <v/>
      </c>
      <c r="D884" s="5" t="str">
        <f t="shared" si="80"/>
        <v/>
      </c>
      <c r="E884" s="5" t="str">
        <f t="shared" si="81"/>
        <v/>
      </c>
      <c r="F884" s="5" t="str">
        <f t="shared" si="82"/>
        <v/>
      </c>
      <c r="G884" s="5" t="str">
        <f>IF(A884&lt;&gt;"",IF($M$12,_xlfn.XLOOKUP(A884,Harcamalar!$D$2:$D$100,Harcamalar!$G$2:$G$100,0),0),"")</f>
        <v/>
      </c>
      <c r="H884" s="5" t="str">
        <f>IF(A884&lt;&gt;"",IF($M$12,_xlfn.XLOOKUP(A884,Harcamalar!$D$2:$D$120,Harcamalar!$H$2:$H$120,""),""),"")</f>
        <v/>
      </c>
      <c r="I884" s="5" t="str">
        <f t="shared" si="83"/>
        <v/>
      </c>
    </row>
    <row r="885" spans="2:9" x14ac:dyDescent="0.25">
      <c r="B885" s="7" t="str">
        <f t="shared" si="79"/>
        <v/>
      </c>
      <c r="C885" s="5" t="str">
        <f t="shared" si="84"/>
        <v/>
      </c>
      <c r="D885" s="5" t="str">
        <f t="shared" si="80"/>
        <v/>
      </c>
      <c r="E885" s="5" t="str">
        <f t="shared" si="81"/>
        <v/>
      </c>
      <c r="F885" s="5" t="str">
        <f t="shared" si="82"/>
        <v/>
      </c>
      <c r="G885" s="5" t="str">
        <f>IF(A885&lt;&gt;"",IF($M$12,_xlfn.XLOOKUP(A885,Harcamalar!$D$2:$D$100,Harcamalar!$G$2:$G$100,0),0),"")</f>
        <v/>
      </c>
      <c r="H885" s="5" t="str">
        <f>IF(A885&lt;&gt;"",IF($M$12,_xlfn.XLOOKUP(A885,Harcamalar!$D$2:$D$120,Harcamalar!$H$2:$H$120,""),""),"")</f>
        <v/>
      </c>
      <c r="I885" s="5" t="str">
        <f t="shared" si="83"/>
        <v/>
      </c>
    </row>
    <row r="886" spans="2:9" x14ac:dyDescent="0.25">
      <c r="B886" s="7" t="str">
        <f t="shared" si="79"/>
        <v/>
      </c>
      <c r="C886" s="5" t="str">
        <f t="shared" si="84"/>
        <v/>
      </c>
      <c r="D886" s="5" t="str">
        <f t="shared" si="80"/>
        <v/>
      </c>
      <c r="E886" s="5" t="str">
        <f t="shared" si="81"/>
        <v/>
      </c>
      <c r="F886" s="5" t="str">
        <f t="shared" si="82"/>
        <v/>
      </c>
      <c r="G886" s="5" t="str">
        <f>IF(A886&lt;&gt;"",IF($M$12,_xlfn.XLOOKUP(A886,Harcamalar!$D$2:$D$100,Harcamalar!$G$2:$G$100,0),0),"")</f>
        <v/>
      </c>
      <c r="H886" s="5" t="str">
        <f>IF(A886&lt;&gt;"",IF($M$12,_xlfn.XLOOKUP(A886,Harcamalar!$D$2:$D$120,Harcamalar!$H$2:$H$120,""),""),"")</f>
        <v/>
      </c>
      <c r="I886" s="5" t="str">
        <f t="shared" si="83"/>
        <v/>
      </c>
    </row>
    <row r="887" spans="2:9" x14ac:dyDescent="0.25">
      <c r="B887" s="7" t="str">
        <f t="shared" si="79"/>
        <v/>
      </c>
      <c r="C887" s="5" t="str">
        <f t="shared" si="84"/>
        <v/>
      </c>
      <c r="D887" s="5" t="str">
        <f t="shared" si="80"/>
        <v/>
      </c>
      <c r="E887" s="5" t="str">
        <f t="shared" si="81"/>
        <v/>
      </c>
      <c r="F887" s="5" t="str">
        <f t="shared" si="82"/>
        <v/>
      </c>
      <c r="G887" s="5" t="str">
        <f>IF(A887&lt;&gt;"",IF($M$12,_xlfn.XLOOKUP(A887,Harcamalar!$D$2:$D$100,Harcamalar!$G$2:$G$100,0),0),"")</f>
        <v/>
      </c>
      <c r="H887" s="5" t="str">
        <f>IF(A887&lt;&gt;"",IF($M$12,_xlfn.XLOOKUP(A887,Harcamalar!$D$2:$D$120,Harcamalar!$H$2:$H$120,""),""),"")</f>
        <v/>
      </c>
      <c r="I887" s="5" t="str">
        <f t="shared" si="83"/>
        <v/>
      </c>
    </row>
    <row r="888" spans="2:9" x14ac:dyDescent="0.25">
      <c r="B888" s="7" t="str">
        <f t="shared" si="79"/>
        <v/>
      </c>
      <c r="C888" s="5" t="str">
        <f t="shared" si="84"/>
        <v/>
      </c>
      <c r="D888" s="5" t="str">
        <f t="shared" si="80"/>
        <v/>
      </c>
      <c r="E888" s="5" t="str">
        <f t="shared" si="81"/>
        <v/>
      </c>
      <c r="F888" s="5" t="str">
        <f t="shared" si="82"/>
        <v/>
      </c>
      <c r="G888" s="5" t="str">
        <f>IF(A888&lt;&gt;"",IF($M$12,_xlfn.XLOOKUP(A888,Harcamalar!$D$2:$D$100,Harcamalar!$G$2:$G$100,0),0),"")</f>
        <v/>
      </c>
      <c r="H888" s="5" t="str">
        <f>IF(A888&lt;&gt;"",IF($M$12,_xlfn.XLOOKUP(A888,Harcamalar!$D$2:$D$120,Harcamalar!$H$2:$H$120,""),""),"")</f>
        <v/>
      </c>
      <c r="I888" s="5" t="str">
        <f t="shared" si="83"/>
        <v/>
      </c>
    </row>
    <row r="889" spans="2:9" x14ac:dyDescent="0.25">
      <c r="B889" s="7" t="str">
        <f t="shared" si="79"/>
        <v/>
      </c>
      <c r="C889" s="5" t="str">
        <f t="shared" si="84"/>
        <v/>
      </c>
      <c r="D889" s="5" t="str">
        <f t="shared" si="80"/>
        <v/>
      </c>
      <c r="E889" s="5" t="str">
        <f t="shared" si="81"/>
        <v/>
      </c>
      <c r="F889" s="5" t="str">
        <f t="shared" si="82"/>
        <v/>
      </c>
      <c r="G889" s="5" t="str">
        <f>IF(A889&lt;&gt;"",IF($M$12,_xlfn.XLOOKUP(A889,Harcamalar!$D$2:$D$100,Harcamalar!$G$2:$G$100,0),0),"")</f>
        <v/>
      </c>
      <c r="H889" s="5" t="str">
        <f>IF(A889&lt;&gt;"",IF($M$12,_xlfn.XLOOKUP(A889,Harcamalar!$D$2:$D$120,Harcamalar!$H$2:$H$120,""),""),"")</f>
        <v/>
      </c>
      <c r="I889" s="5" t="str">
        <f t="shared" si="83"/>
        <v/>
      </c>
    </row>
    <row r="890" spans="2:9" x14ac:dyDescent="0.25">
      <c r="B890" s="7" t="str">
        <f t="shared" si="79"/>
        <v/>
      </c>
      <c r="C890" s="5" t="str">
        <f t="shared" si="84"/>
        <v/>
      </c>
      <c r="D890" s="5" t="str">
        <f t="shared" si="80"/>
        <v/>
      </c>
      <c r="E890" s="5" t="str">
        <f t="shared" si="81"/>
        <v/>
      </c>
      <c r="F890" s="5" t="str">
        <f t="shared" si="82"/>
        <v/>
      </c>
      <c r="G890" s="5" t="str">
        <f>IF(A890&lt;&gt;"",IF($M$12,_xlfn.XLOOKUP(A890,Harcamalar!$D$2:$D$100,Harcamalar!$G$2:$G$100,0),0),"")</f>
        <v/>
      </c>
      <c r="H890" s="5" t="str">
        <f>IF(A890&lt;&gt;"",IF($M$12,_xlfn.XLOOKUP(A890,Harcamalar!$D$2:$D$120,Harcamalar!$H$2:$H$120,""),""),"")</f>
        <v/>
      </c>
      <c r="I890" s="5" t="str">
        <f t="shared" si="83"/>
        <v/>
      </c>
    </row>
    <row r="891" spans="2:9" x14ac:dyDescent="0.25">
      <c r="B891" s="7" t="str">
        <f t="shared" si="79"/>
        <v/>
      </c>
      <c r="C891" s="5" t="str">
        <f t="shared" si="84"/>
        <v/>
      </c>
      <c r="D891" s="5" t="str">
        <f t="shared" si="80"/>
        <v/>
      </c>
      <c r="E891" s="5" t="str">
        <f t="shared" si="81"/>
        <v/>
      </c>
      <c r="F891" s="5" t="str">
        <f t="shared" si="82"/>
        <v/>
      </c>
      <c r="G891" s="5" t="str">
        <f>IF(A891&lt;&gt;"",IF($M$12,_xlfn.XLOOKUP(A891,Harcamalar!$D$2:$D$100,Harcamalar!$G$2:$G$100,0),0),"")</f>
        <v/>
      </c>
      <c r="H891" s="5" t="str">
        <f>IF(A891&lt;&gt;"",IF($M$12,_xlfn.XLOOKUP(A891,Harcamalar!$D$2:$D$120,Harcamalar!$H$2:$H$120,""),""),"")</f>
        <v/>
      </c>
      <c r="I891" s="5" t="str">
        <f t="shared" si="83"/>
        <v/>
      </c>
    </row>
    <row r="892" spans="2:9" x14ac:dyDescent="0.25">
      <c r="B892" s="7" t="str">
        <f t="shared" si="79"/>
        <v/>
      </c>
      <c r="C892" s="5" t="str">
        <f t="shared" si="84"/>
        <v/>
      </c>
      <c r="D892" s="5" t="str">
        <f t="shared" si="80"/>
        <v/>
      </c>
      <c r="E892" s="5" t="str">
        <f t="shared" si="81"/>
        <v/>
      </c>
      <c r="F892" s="5" t="str">
        <f t="shared" si="82"/>
        <v/>
      </c>
      <c r="G892" s="5" t="str">
        <f>IF(A892&lt;&gt;"",IF($M$12,_xlfn.XLOOKUP(A892,Harcamalar!$D$2:$D$100,Harcamalar!$G$2:$G$100,0),0),"")</f>
        <v/>
      </c>
      <c r="H892" s="5" t="str">
        <f>IF(A892&lt;&gt;"",IF($M$12,_xlfn.XLOOKUP(A892,Harcamalar!$D$2:$D$120,Harcamalar!$H$2:$H$120,""),""),"")</f>
        <v/>
      </c>
      <c r="I892" s="5" t="str">
        <f t="shared" si="83"/>
        <v/>
      </c>
    </row>
    <row r="893" spans="2:9" x14ac:dyDescent="0.25">
      <c r="B893" s="7" t="str">
        <f t="shared" si="79"/>
        <v/>
      </c>
      <c r="C893" s="5" t="str">
        <f t="shared" si="84"/>
        <v/>
      </c>
      <c r="D893" s="5" t="str">
        <f t="shared" si="80"/>
        <v/>
      </c>
      <c r="E893" s="5" t="str">
        <f t="shared" si="81"/>
        <v/>
      </c>
      <c r="F893" s="5" t="str">
        <f t="shared" si="82"/>
        <v/>
      </c>
      <c r="G893" s="5" t="str">
        <f>IF(A893&lt;&gt;"",IF($M$12,_xlfn.XLOOKUP(A893,Harcamalar!$D$2:$D$100,Harcamalar!$G$2:$G$100,0),0),"")</f>
        <v/>
      </c>
      <c r="H893" s="5" t="str">
        <f>IF(A893&lt;&gt;"",IF($M$12,_xlfn.XLOOKUP(A893,Harcamalar!$D$2:$D$120,Harcamalar!$H$2:$H$120,""),""),"")</f>
        <v/>
      </c>
      <c r="I893" s="5" t="str">
        <f t="shared" si="83"/>
        <v/>
      </c>
    </row>
    <row r="894" spans="2:9" x14ac:dyDescent="0.25">
      <c r="B894" s="7" t="str">
        <f t="shared" si="79"/>
        <v/>
      </c>
      <c r="C894" s="5" t="str">
        <f t="shared" si="84"/>
        <v/>
      </c>
      <c r="D894" s="5" t="str">
        <f t="shared" si="80"/>
        <v/>
      </c>
      <c r="E894" s="5" t="str">
        <f t="shared" si="81"/>
        <v/>
      </c>
      <c r="F894" s="5" t="str">
        <f t="shared" si="82"/>
        <v/>
      </c>
      <c r="G894" s="5" t="str">
        <f>IF(A894&lt;&gt;"",IF($M$12,_xlfn.XLOOKUP(A894,Harcamalar!$D$2:$D$100,Harcamalar!$G$2:$G$100,0),0),"")</f>
        <v/>
      </c>
      <c r="H894" s="5" t="str">
        <f>IF(A894&lt;&gt;"",IF($M$12,_xlfn.XLOOKUP(A894,Harcamalar!$D$2:$D$120,Harcamalar!$H$2:$H$120,""),""),"")</f>
        <v/>
      </c>
      <c r="I894" s="5" t="str">
        <f t="shared" si="83"/>
        <v/>
      </c>
    </row>
    <row r="895" spans="2:9" x14ac:dyDescent="0.25">
      <c r="B895" s="7" t="str">
        <f t="shared" si="79"/>
        <v/>
      </c>
      <c r="C895" s="5" t="str">
        <f t="shared" si="84"/>
        <v/>
      </c>
      <c r="D895" s="5" t="str">
        <f t="shared" si="80"/>
        <v/>
      </c>
      <c r="E895" s="5" t="str">
        <f t="shared" si="81"/>
        <v/>
      </c>
      <c r="F895" s="5" t="str">
        <f t="shared" si="82"/>
        <v/>
      </c>
      <c r="G895" s="5" t="str">
        <f>IF(A895&lt;&gt;"",IF($M$12,_xlfn.XLOOKUP(A895,Harcamalar!$D$2:$D$100,Harcamalar!$G$2:$G$100,0),0),"")</f>
        <v/>
      </c>
      <c r="H895" s="5" t="str">
        <f>IF(A895&lt;&gt;"",IF($M$12,_xlfn.XLOOKUP(A895,Harcamalar!$D$2:$D$120,Harcamalar!$H$2:$H$120,""),""),"")</f>
        <v/>
      </c>
      <c r="I895" s="5" t="str">
        <f t="shared" si="83"/>
        <v/>
      </c>
    </row>
    <row r="896" spans="2:9" x14ac:dyDescent="0.25">
      <c r="B896" s="7" t="str">
        <f t="shared" si="79"/>
        <v/>
      </c>
      <c r="C896" s="5" t="str">
        <f t="shared" si="84"/>
        <v/>
      </c>
      <c r="D896" s="5" t="str">
        <f t="shared" si="80"/>
        <v/>
      </c>
      <c r="E896" s="5" t="str">
        <f t="shared" si="81"/>
        <v/>
      </c>
      <c r="F896" s="5" t="str">
        <f t="shared" si="82"/>
        <v/>
      </c>
      <c r="G896" s="5" t="str">
        <f>IF(A896&lt;&gt;"",IF($M$12,_xlfn.XLOOKUP(A896,Harcamalar!$D$2:$D$100,Harcamalar!$G$2:$G$100,0),0),"")</f>
        <v/>
      </c>
      <c r="H896" s="5" t="str">
        <f>IF(A896&lt;&gt;"",IF($M$12,_xlfn.XLOOKUP(A896,Harcamalar!$D$2:$D$120,Harcamalar!$H$2:$H$120,""),""),"")</f>
        <v/>
      </c>
      <c r="I896" s="5" t="str">
        <f t="shared" si="83"/>
        <v/>
      </c>
    </row>
    <row r="897" spans="2:9" x14ac:dyDescent="0.25">
      <c r="B897" s="7" t="str">
        <f t="shared" si="79"/>
        <v/>
      </c>
      <c r="C897" s="5" t="str">
        <f t="shared" si="84"/>
        <v/>
      </c>
      <c r="D897" s="5" t="str">
        <f t="shared" si="80"/>
        <v/>
      </c>
      <c r="E897" s="5" t="str">
        <f t="shared" si="81"/>
        <v/>
      </c>
      <c r="F897" s="5" t="str">
        <f t="shared" si="82"/>
        <v/>
      </c>
      <c r="G897" s="5" t="str">
        <f>IF(A897&lt;&gt;"",IF($M$12,_xlfn.XLOOKUP(A897,Harcamalar!$D$2:$D$100,Harcamalar!$G$2:$G$100,0),0),"")</f>
        <v/>
      </c>
      <c r="H897" s="5" t="str">
        <f>IF(A897&lt;&gt;"",IF($M$12,_xlfn.XLOOKUP(A897,Harcamalar!$D$2:$D$120,Harcamalar!$H$2:$H$120,""),""),"")</f>
        <v/>
      </c>
      <c r="I897" s="5" t="str">
        <f t="shared" si="83"/>
        <v/>
      </c>
    </row>
    <row r="898" spans="2:9" x14ac:dyDescent="0.25">
      <c r="B898" s="7" t="str">
        <f t="shared" ref="B898:B961" si="85">IF(A898&lt;&gt;"",yas+YEAR(A898)-YEAR(hesapbaslangictarihi),"")</f>
        <v/>
      </c>
      <c r="C898" s="5" t="str">
        <f t="shared" si="84"/>
        <v/>
      </c>
      <c r="D898" s="5" t="str">
        <f t="shared" ref="D898:D961" si="86">IF($A898&lt;&gt;"",maas*(1+maasartisorani)^(YEAR(A898)-YEAR(hesapbaslangictarihi)),"")</f>
        <v/>
      </c>
      <c r="E898" s="5" t="str">
        <f t="shared" ref="E898:E961" si="87">IF($A898&lt;&gt;"",D898*tasarruforani,"")</f>
        <v/>
      </c>
      <c r="F898" s="5" t="str">
        <f t="shared" ref="F898:F961" si="88">IF($A898&lt;&gt;"",C898*reelkazancorani,"")</f>
        <v/>
      </c>
      <c r="G898" s="5" t="str">
        <f>IF(A898&lt;&gt;"",IF($M$12,_xlfn.XLOOKUP(A898,Harcamalar!$D$2:$D$100,Harcamalar!$G$2:$G$100,0),0),"")</f>
        <v/>
      </c>
      <c r="H898" s="5" t="str">
        <f>IF(A898&lt;&gt;"",IF($M$12,_xlfn.XLOOKUP(A898,Harcamalar!$D$2:$D$120,Harcamalar!$H$2:$H$120,""),""),"")</f>
        <v/>
      </c>
      <c r="I898" s="5" t="str">
        <f t="shared" si="83"/>
        <v/>
      </c>
    </row>
    <row r="899" spans="2:9" x14ac:dyDescent="0.25">
      <c r="B899" s="7" t="str">
        <f t="shared" si="85"/>
        <v/>
      </c>
      <c r="C899" s="5" t="str">
        <f t="shared" si="84"/>
        <v/>
      </c>
      <c r="D899" s="5" t="str">
        <f t="shared" si="86"/>
        <v/>
      </c>
      <c r="E899" s="5" t="str">
        <f t="shared" si="87"/>
        <v/>
      </c>
      <c r="F899" s="5" t="str">
        <f t="shared" si="88"/>
        <v/>
      </c>
      <c r="G899" s="5" t="str">
        <f>IF(A899&lt;&gt;"",IF($M$12,_xlfn.XLOOKUP(A899,Harcamalar!$D$2:$D$100,Harcamalar!$G$2:$G$100,0),0),"")</f>
        <v/>
      </c>
      <c r="H899" s="5" t="str">
        <f>IF(A899&lt;&gt;"",IF($M$12,_xlfn.XLOOKUP(A899,Harcamalar!$D$2:$D$120,Harcamalar!$H$2:$H$120,""),""),"")</f>
        <v/>
      </c>
      <c r="I899" s="5" t="str">
        <f t="shared" ref="I899:I962" si="89">IF($A899&lt;&gt;"",C899+F899+E899-G899,"")</f>
        <v/>
      </c>
    </row>
    <row r="900" spans="2:9" x14ac:dyDescent="0.25">
      <c r="B900" s="7" t="str">
        <f t="shared" si="85"/>
        <v/>
      </c>
      <c r="C900" s="5" t="str">
        <f t="shared" si="84"/>
        <v/>
      </c>
      <c r="D900" s="5" t="str">
        <f t="shared" si="86"/>
        <v/>
      </c>
      <c r="E900" s="5" t="str">
        <f t="shared" si="87"/>
        <v/>
      </c>
      <c r="F900" s="5" t="str">
        <f t="shared" si="88"/>
        <v/>
      </c>
      <c r="G900" s="5" t="str">
        <f>IF(A900&lt;&gt;"",IF($M$12,_xlfn.XLOOKUP(A900,Harcamalar!$D$2:$D$100,Harcamalar!$G$2:$G$100,0),0),"")</f>
        <v/>
      </c>
      <c r="H900" s="5" t="str">
        <f>IF(A900&lt;&gt;"",IF($M$12,_xlfn.XLOOKUP(A900,Harcamalar!$D$2:$D$120,Harcamalar!$H$2:$H$120,""),""),"")</f>
        <v/>
      </c>
      <c r="I900" s="5" t="str">
        <f t="shared" si="89"/>
        <v/>
      </c>
    </row>
    <row r="901" spans="2:9" x14ac:dyDescent="0.25">
      <c r="B901" s="7" t="str">
        <f t="shared" si="85"/>
        <v/>
      </c>
      <c r="C901" s="5" t="str">
        <f t="shared" si="84"/>
        <v/>
      </c>
      <c r="D901" s="5" t="str">
        <f t="shared" si="86"/>
        <v/>
      </c>
      <c r="E901" s="5" t="str">
        <f t="shared" si="87"/>
        <v/>
      </c>
      <c r="F901" s="5" t="str">
        <f t="shared" si="88"/>
        <v/>
      </c>
      <c r="G901" s="5" t="str">
        <f>IF(A901&lt;&gt;"",IF($M$12,_xlfn.XLOOKUP(A901,Harcamalar!$D$2:$D$100,Harcamalar!$G$2:$G$100,0),0),"")</f>
        <v/>
      </c>
      <c r="H901" s="5" t="str">
        <f>IF(A901&lt;&gt;"",IF($M$12,_xlfn.XLOOKUP(A901,Harcamalar!$D$2:$D$120,Harcamalar!$H$2:$H$120,""),""),"")</f>
        <v/>
      </c>
      <c r="I901" s="5" t="str">
        <f t="shared" si="89"/>
        <v/>
      </c>
    </row>
    <row r="902" spans="2:9" x14ac:dyDescent="0.25">
      <c r="B902" s="7" t="str">
        <f t="shared" si="85"/>
        <v/>
      </c>
      <c r="C902" s="5" t="str">
        <f t="shared" si="84"/>
        <v/>
      </c>
      <c r="D902" s="5" t="str">
        <f t="shared" si="86"/>
        <v/>
      </c>
      <c r="E902" s="5" t="str">
        <f t="shared" si="87"/>
        <v/>
      </c>
      <c r="F902" s="5" t="str">
        <f t="shared" si="88"/>
        <v/>
      </c>
      <c r="G902" s="5" t="str">
        <f>IF(A902&lt;&gt;"",IF($M$12,_xlfn.XLOOKUP(A902,Harcamalar!$D$2:$D$100,Harcamalar!$G$2:$G$100,0),0),"")</f>
        <v/>
      </c>
      <c r="H902" s="5" t="str">
        <f>IF(A902&lt;&gt;"",IF($M$12,_xlfn.XLOOKUP(A902,Harcamalar!$D$2:$D$120,Harcamalar!$H$2:$H$120,""),""),"")</f>
        <v/>
      </c>
      <c r="I902" s="5" t="str">
        <f t="shared" si="89"/>
        <v/>
      </c>
    </row>
    <row r="903" spans="2:9" x14ac:dyDescent="0.25">
      <c r="B903" s="7" t="str">
        <f t="shared" si="85"/>
        <v/>
      </c>
      <c r="C903" s="5" t="str">
        <f t="shared" si="84"/>
        <v/>
      </c>
      <c r="D903" s="5" t="str">
        <f t="shared" si="86"/>
        <v/>
      </c>
      <c r="E903" s="5" t="str">
        <f t="shared" si="87"/>
        <v/>
      </c>
      <c r="F903" s="5" t="str">
        <f t="shared" si="88"/>
        <v/>
      </c>
      <c r="G903" s="5" t="str">
        <f>IF(A903&lt;&gt;"",IF($M$12,_xlfn.XLOOKUP(A903,Harcamalar!$D$2:$D$100,Harcamalar!$G$2:$G$100,0),0),"")</f>
        <v/>
      </c>
      <c r="H903" s="5" t="str">
        <f>IF(A903&lt;&gt;"",IF($M$12,_xlfn.XLOOKUP(A903,Harcamalar!$D$2:$D$120,Harcamalar!$H$2:$H$120,""),""),"")</f>
        <v/>
      </c>
      <c r="I903" s="5" t="str">
        <f t="shared" si="89"/>
        <v/>
      </c>
    </row>
    <row r="904" spans="2:9" x14ac:dyDescent="0.25">
      <c r="B904" s="7" t="str">
        <f t="shared" si="85"/>
        <v/>
      </c>
      <c r="C904" s="5" t="str">
        <f t="shared" si="84"/>
        <v/>
      </c>
      <c r="D904" s="5" t="str">
        <f t="shared" si="86"/>
        <v/>
      </c>
      <c r="E904" s="5" t="str">
        <f t="shared" si="87"/>
        <v/>
      </c>
      <c r="F904" s="5" t="str">
        <f t="shared" si="88"/>
        <v/>
      </c>
      <c r="G904" s="5" t="str">
        <f>IF(A904&lt;&gt;"",IF($M$12,_xlfn.XLOOKUP(A904,Harcamalar!$D$2:$D$100,Harcamalar!$G$2:$G$100,0),0),"")</f>
        <v/>
      </c>
      <c r="H904" s="5" t="str">
        <f>IF(A904&lt;&gt;"",IF($M$12,_xlfn.XLOOKUP(A904,Harcamalar!$D$2:$D$120,Harcamalar!$H$2:$H$120,""),""),"")</f>
        <v/>
      </c>
      <c r="I904" s="5" t="str">
        <f t="shared" si="89"/>
        <v/>
      </c>
    </row>
    <row r="905" spans="2:9" x14ac:dyDescent="0.25">
      <c r="B905" s="7" t="str">
        <f t="shared" si="85"/>
        <v/>
      </c>
      <c r="C905" s="5" t="str">
        <f t="shared" si="84"/>
        <v/>
      </c>
      <c r="D905" s="5" t="str">
        <f t="shared" si="86"/>
        <v/>
      </c>
      <c r="E905" s="5" t="str">
        <f t="shared" si="87"/>
        <v/>
      </c>
      <c r="F905" s="5" t="str">
        <f t="shared" si="88"/>
        <v/>
      </c>
      <c r="G905" s="5" t="str">
        <f>IF(A905&lt;&gt;"",IF($M$12,_xlfn.XLOOKUP(A905,Harcamalar!$D$2:$D$100,Harcamalar!$G$2:$G$100,0),0),"")</f>
        <v/>
      </c>
      <c r="H905" s="5" t="str">
        <f>IF(A905&lt;&gt;"",IF($M$12,_xlfn.XLOOKUP(A905,Harcamalar!$D$2:$D$120,Harcamalar!$H$2:$H$120,""),""),"")</f>
        <v/>
      </c>
      <c r="I905" s="5" t="str">
        <f t="shared" si="89"/>
        <v/>
      </c>
    </row>
    <row r="906" spans="2:9" x14ac:dyDescent="0.25">
      <c r="B906" s="7" t="str">
        <f t="shared" si="85"/>
        <v/>
      </c>
      <c r="C906" s="5" t="str">
        <f t="shared" si="84"/>
        <v/>
      </c>
      <c r="D906" s="5" t="str">
        <f t="shared" si="86"/>
        <v/>
      </c>
      <c r="E906" s="5" t="str">
        <f t="shared" si="87"/>
        <v/>
      </c>
      <c r="F906" s="5" t="str">
        <f t="shared" si="88"/>
        <v/>
      </c>
      <c r="G906" s="5" t="str">
        <f>IF(A906&lt;&gt;"",IF($M$12,_xlfn.XLOOKUP(A906,Harcamalar!$D$2:$D$100,Harcamalar!$G$2:$G$100,0),0),"")</f>
        <v/>
      </c>
      <c r="H906" s="5" t="str">
        <f>IF(A906&lt;&gt;"",IF($M$12,_xlfn.XLOOKUP(A906,Harcamalar!$D$2:$D$120,Harcamalar!$H$2:$H$120,""),""),"")</f>
        <v/>
      </c>
      <c r="I906" s="5" t="str">
        <f t="shared" si="89"/>
        <v/>
      </c>
    </row>
    <row r="907" spans="2:9" x14ac:dyDescent="0.25">
      <c r="B907" s="7" t="str">
        <f t="shared" si="85"/>
        <v/>
      </c>
      <c r="C907" s="5" t="str">
        <f t="shared" si="84"/>
        <v/>
      </c>
      <c r="D907" s="5" t="str">
        <f t="shared" si="86"/>
        <v/>
      </c>
      <c r="E907" s="5" t="str">
        <f t="shared" si="87"/>
        <v/>
      </c>
      <c r="F907" s="5" t="str">
        <f t="shared" si="88"/>
        <v/>
      </c>
      <c r="G907" s="5" t="str">
        <f>IF(A907&lt;&gt;"",IF($M$12,_xlfn.XLOOKUP(A907,Harcamalar!$D$2:$D$100,Harcamalar!$G$2:$G$100,0),0),"")</f>
        <v/>
      </c>
      <c r="H907" s="5" t="str">
        <f>IF(A907&lt;&gt;"",IF($M$12,_xlfn.XLOOKUP(A907,Harcamalar!$D$2:$D$120,Harcamalar!$H$2:$H$120,""),""),"")</f>
        <v/>
      </c>
      <c r="I907" s="5" t="str">
        <f t="shared" si="89"/>
        <v/>
      </c>
    </row>
    <row r="908" spans="2:9" x14ac:dyDescent="0.25">
      <c r="B908" s="7" t="str">
        <f t="shared" si="85"/>
        <v/>
      </c>
      <c r="C908" s="5" t="str">
        <f t="shared" si="84"/>
        <v/>
      </c>
      <c r="D908" s="5" t="str">
        <f t="shared" si="86"/>
        <v/>
      </c>
      <c r="E908" s="5" t="str">
        <f t="shared" si="87"/>
        <v/>
      </c>
      <c r="F908" s="5" t="str">
        <f t="shared" si="88"/>
        <v/>
      </c>
      <c r="G908" s="5" t="str">
        <f>IF(A908&lt;&gt;"",IF($M$12,_xlfn.XLOOKUP(A908,Harcamalar!$D$2:$D$100,Harcamalar!$G$2:$G$100,0),0),"")</f>
        <v/>
      </c>
      <c r="H908" s="5" t="str">
        <f>IF(A908&lt;&gt;"",IF($M$12,_xlfn.XLOOKUP(A908,Harcamalar!$D$2:$D$120,Harcamalar!$H$2:$H$120,""),""),"")</f>
        <v/>
      </c>
      <c r="I908" s="5" t="str">
        <f t="shared" si="89"/>
        <v/>
      </c>
    </row>
    <row r="909" spans="2:9" x14ac:dyDescent="0.25">
      <c r="B909" s="7" t="str">
        <f t="shared" si="85"/>
        <v/>
      </c>
      <c r="C909" s="5" t="str">
        <f t="shared" si="84"/>
        <v/>
      </c>
      <c r="D909" s="5" t="str">
        <f t="shared" si="86"/>
        <v/>
      </c>
      <c r="E909" s="5" t="str">
        <f t="shared" si="87"/>
        <v/>
      </c>
      <c r="F909" s="5" t="str">
        <f t="shared" si="88"/>
        <v/>
      </c>
      <c r="G909" s="5" t="str">
        <f>IF(A909&lt;&gt;"",IF($M$12,_xlfn.XLOOKUP(A909,Harcamalar!$D$2:$D$100,Harcamalar!$G$2:$G$100,0),0),"")</f>
        <v/>
      </c>
      <c r="H909" s="5" t="str">
        <f>IF(A909&lt;&gt;"",IF($M$12,_xlfn.XLOOKUP(A909,Harcamalar!$D$2:$D$120,Harcamalar!$H$2:$H$120,""),""),"")</f>
        <v/>
      </c>
      <c r="I909" s="5" t="str">
        <f t="shared" si="89"/>
        <v/>
      </c>
    </row>
    <row r="910" spans="2:9" x14ac:dyDescent="0.25">
      <c r="B910" s="7" t="str">
        <f t="shared" si="85"/>
        <v/>
      </c>
      <c r="C910" s="5" t="str">
        <f t="shared" si="84"/>
        <v/>
      </c>
      <c r="D910" s="5" t="str">
        <f t="shared" si="86"/>
        <v/>
      </c>
      <c r="E910" s="5" t="str">
        <f t="shared" si="87"/>
        <v/>
      </c>
      <c r="F910" s="5" t="str">
        <f t="shared" si="88"/>
        <v/>
      </c>
      <c r="G910" s="5" t="str">
        <f>IF(A910&lt;&gt;"",IF($M$12,_xlfn.XLOOKUP(A910,Harcamalar!$D$2:$D$100,Harcamalar!$G$2:$G$100,0),0),"")</f>
        <v/>
      </c>
      <c r="H910" s="5" t="str">
        <f>IF(A910&lt;&gt;"",IF($M$12,_xlfn.XLOOKUP(A910,Harcamalar!$D$2:$D$120,Harcamalar!$H$2:$H$120,""),""),"")</f>
        <v/>
      </c>
      <c r="I910" s="5" t="str">
        <f t="shared" si="89"/>
        <v/>
      </c>
    </row>
    <row r="911" spans="2:9" x14ac:dyDescent="0.25">
      <c r="B911" s="7" t="str">
        <f t="shared" si="85"/>
        <v/>
      </c>
      <c r="C911" s="5" t="str">
        <f t="shared" si="84"/>
        <v/>
      </c>
      <c r="D911" s="5" t="str">
        <f t="shared" si="86"/>
        <v/>
      </c>
      <c r="E911" s="5" t="str">
        <f t="shared" si="87"/>
        <v/>
      </c>
      <c r="F911" s="5" t="str">
        <f t="shared" si="88"/>
        <v/>
      </c>
      <c r="G911" s="5" t="str">
        <f>IF(A911&lt;&gt;"",IF($M$12,_xlfn.XLOOKUP(A911,Harcamalar!$D$2:$D$100,Harcamalar!$G$2:$G$100,0),0),"")</f>
        <v/>
      </c>
      <c r="H911" s="5" t="str">
        <f>IF(A911&lt;&gt;"",IF($M$12,_xlfn.XLOOKUP(A911,Harcamalar!$D$2:$D$120,Harcamalar!$H$2:$H$120,""),""),"")</f>
        <v/>
      </c>
      <c r="I911" s="5" t="str">
        <f t="shared" si="89"/>
        <v/>
      </c>
    </row>
    <row r="912" spans="2:9" x14ac:dyDescent="0.25">
      <c r="B912" s="7" t="str">
        <f t="shared" si="85"/>
        <v/>
      </c>
      <c r="C912" s="5" t="str">
        <f t="shared" si="84"/>
        <v/>
      </c>
      <c r="D912" s="5" t="str">
        <f t="shared" si="86"/>
        <v/>
      </c>
      <c r="E912" s="5" t="str">
        <f t="shared" si="87"/>
        <v/>
      </c>
      <c r="F912" s="5" t="str">
        <f t="shared" si="88"/>
        <v/>
      </c>
      <c r="G912" s="5" t="str">
        <f>IF(A912&lt;&gt;"",IF($M$12,_xlfn.XLOOKUP(A912,Harcamalar!$D$2:$D$100,Harcamalar!$G$2:$G$100,0),0),"")</f>
        <v/>
      </c>
      <c r="H912" s="5" t="str">
        <f>IF(A912&lt;&gt;"",IF($M$12,_xlfn.XLOOKUP(A912,Harcamalar!$D$2:$D$120,Harcamalar!$H$2:$H$120,""),""),"")</f>
        <v/>
      </c>
      <c r="I912" s="5" t="str">
        <f t="shared" si="89"/>
        <v/>
      </c>
    </row>
    <row r="913" spans="2:9" x14ac:dyDescent="0.25">
      <c r="B913" s="7" t="str">
        <f t="shared" si="85"/>
        <v/>
      </c>
      <c r="C913" s="5" t="str">
        <f t="shared" si="84"/>
        <v/>
      </c>
      <c r="D913" s="5" t="str">
        <f t="shared" si="86"/>
        <v/>
      </c>
      <c r="E913" s="5" t="str">
        <f t="shared" si="87"/>
        <v/>
      </c>
      <c r="F913" s="5" t="str">
        <f t="shared" si="88"/>
        <v/>
      </c>
      <c r="G913" s="5" t="str">
        <f>IF(A913&lt;&gt;"",IF($M$12,_xlfn.XLOOKUP(A913,Harcamalar!$D$2:$D$100,Harcamalar!$G$2:$G$100,0),0),"")</f>
        <v/>
      </c>
      <c r="H913" s="5" t="str">
        <f>IF(A913&lt;&gt;"",IF($M$12,_xlfn.XLOOKUP(A913,Harcamalar!$D$2:$D$120,Harcamalar!$H$2:$H$120,""),""),"")</f>
        <v/>
      </c>
      <c r="I913" s="5" t="str">
        <f t="shared" si="89"/>
        <v/>
      </c>
    </row>
    <row r="914" spans="2:9" x14ac:dyDescent="0.25">
      <c r="B914" s="7" t="str">
        <f t="shared" si="85"/>
        <v/>
      </c>
      <c r="C914" s="5" t="str">
        <f t="shared" si="84"/>
        <v/>
      </c>
      <c r="D914" s="5" t="str">
        <f t="shared" si="86"/>
        <v/>
      </c>
      <c r="E914" s="5" t="str">
        <f t="shared" si="87"/>
        <v/>
      </c>
      <c r="F914" s="5" t="str">
        <f t="shared" si="88"/>
        <v/>
      </c>
      <c r="G914" s="5" t="str">
        <f>IF(A914&lt;&gt;"",IF($M$12,_xlfn.XLOOKUP(A914,Harcamalar!$D$2:$D$100,Harcamalar!$G$2:$G$100,0),0),"")</f>
        <v/>
      </c>
      <c r="H914" s="5" t="str">
        <f>IF(A914&lt;&gt;"",IF($M$12,_xlfn.XLOOKUP(A914,Harcamalar!$D$2:$D$120,Harcamalar!$H$2:$H$120,""),""),"")</f>
        <v/>
      </c>
      <c r="I914" s="5" t="str">
        <f t="shared" si="89"/>
        <v/>
      </c>
    </row>
    <row r="915" spans="2:9" x14ac:dyDescent="0.25">
      <c r="B915" s="7" t="str">
        <f t="shared" si="85"/>
        <v/>
      </c>
      <c r="C915" s="5" t="str">
        <f t="shared" si="84"/>
        <v/>
      </c>
      <c r="D915" s="5" t="str">
        <f t="shared" si="86"/>
        <v/>
      </c>
      <c r="E915" s="5" t="str">
        <f t="shared" si="87"/>
        <v/>
      </c>
      <c r="F915" s="5" t="str">
        <f t="shared" si="88"/>
        <v/>
      </c>
      <c r="G915" s="5" t="str">
        <f>IF(A915&lt;&gt;"",IF($M$12,_xlfn.XLOOKUP(A915,Harcamalar!$D$2:$D$100,Harcamalar!$G$2:$G$100,0),0),"")</f>
        <v/>
      </c>
      <c r="H915" s="5" t="str">
        <f>IF(A915&lt;&gt;"",IF($M$12,_xlfn.XLOOKUP(A915,Harcamalar!$D$2:$D$120,Harcamalar!$H$2:$H$120,""),""),"")</f>
        <v/>
      </c>
      <c r="I915" s="5" t="str">
        <f t="shared" si="89"/>
        <v/>
      </c>
    </row>
    <row r="916" spans="2:9" x14ac:dyDescent="0.25">
      <c r="B916" s="7" t="str">
        <f t="shared" si="85"/>
        <v/>
      </c>
      <c r="C916" s="5" t="str">
        <f t="shared" si="84"/>
        <v/>
      </c>
      <c r="D916" s="5" t="str">
        <f t="shared" si="86"/>
        <v/>
      </c>
      <c r="E916" s="5" t="str">
        <f t="shared" si="87"/>
        <v/>
      </c>
      <c r="F916" s="5" t="str">
        <f t="shared" si="88"/>
        <v/>
      </c>
      <c r="G916" s="5" t="str">
        <f>IF(A916&lt;&gt;"",IF($M$12,_xlfn.XLOOKUP(A916,Harcamalar!$D$2:$D$100,Harcamalar!$G$2:$G$100,0),0),"")</f>
        <v/>
      </c>
      <c r="H916" s="5" t="str">
        <f>IF(A916&lt;&gt;"",IF($M$12,_xlfn.XLOOKUP(A916,Harcamalar!$D$2:$D$120,Harcamalar!$H$2:$H$120,""),""),"")</f>
        <v/>
      </c>
      <c r="I916" s="5" t="str">
        <f t="shared" si="89"/>
        <v/>
      </c>
    </row>
    <row r="917" spans="2:9" x14ac:dyDescent="0.25">
      <c r="B917" s="7" t="str">
        <f t="shared" si="85"/>
        <v/>
      </c>
      <c r="C917" s="5" t="str">
        <f t="shared" si="84"/>
        <v/>
      </c>
      <c r="D917" s="5" t="str">
        <f t="shared" si="86"/>
        <v/>
      </c>
      <c r="E917" s="5" t="str">
        <f t="shared" si="87"/>
        <v/>
      </c>
      <c r="F917" s="5" t="str">
        <f t="shared" si="88"/>
        <v/>
      </c>
      <c r="G917" s="5" t="str">
        <f>IF(A917&lt;&gt;"",IF($M$12,_xlfn.XLOOKUP(A917,Harcamalar!$D$2:$D$100,Harcamalar!$G$2:$G$100,0),0),"")</f>
        <v/>
      </c>
      <c r="H917" s="5" t="str">
        <f>IF(A917&lt;&gt;"",IF($M$12,_xlfn.XLOOKUP(A917,Harcamalar!$D$2:$D$120,Harcamalar!$H$2:$H$120,""),""),"")</f>
        <v/>
      </c>
      <c r="I917" s="5" t="str">
        <f t="shared" si="89"/>
        <v/>
      </c>
    </row>
    <row r="918" spans="2:9" x14ac:dyDescent="0.25">
      <c r="B918" s="7" t="str">
        <f t="shared" si="85"/>
        <v/>
      </c>
      <c r="C918" s="5" t="str">
        <f t="shared" si="84"/>
        <v/>
      </c>
      <c r="D918" s="5" t="str">
        <f t="shared" si="86"/>
        <v/>
      </c>
      <c r="E918" s="5" t="str">
        <f t="shared" si="87"/>
        <v/>
      </c>
      <c r="F918" s="5" t="str">
        <f t="shared" si="88"/>
        <v/>
      </c>
      <c r="G918" s="5" t="str">
        <f>IF(A918&lt;&gt;"",IF($M$12,_xlfn.XLOOKUP(A918,Harcamalar!$D$2:$D$100,Harcamalar!$G$2:$G$100,0),0),"")</f>
        <v/>
      </c>
      <c r="H918" s="5" t="str">
        <f>IF(A918&lt;&gt;"",IF($M$12,_xlfn.XLOOKUP(A918,Harcamalar!$D$2:$D$120,Harcamalar!$H$2:$H$120,""),""),"")</f>
        <v/>
      </c>
      <c r="I918" s="5" t="str">
        <f t="shared" si="89"/>
        <v/>
      </c>
    </row>
    <row r="919" spans="2:9" x14ac:dyDescent="0.25">
      <c r="B919" s="7" t="str">
        <f t="shared" si="85"/>
        <v/>
      </c>
      <c r="C919" s="5" t="str">
        <f t="shared" si="84"/>
        <v/>
      </c>
      <c r="D919" s="5" t="str">
        <f t="shared" si="86"/>
        <v/>
      </c>
      <c r="E919" s="5" t="str">
        <f t="shared" si="87"/>
        <v/>
      </c>
      <c r="F919" s="5" t="str">
        <f t="shared" si="88"/>
        <v/>
      </c>
      <c r="G919" s="5" t="str">
        <f>IF(A919&lt;&gt;"",IF($M$12,_xlfn.XLOOKUP(A919,Harcamalar!$D$2:$D$100,Harcamalar!$G$2:$G$100,0),0),"")</f>
        <v/>
      </c>
      <c r="H919" s="5" t="str">
        <f>IF(A919&lt;&gt;"",IF($M$12,_xlfn.XLOOKUP(A919,Harcamalar!$D$2:$D$120,Harcamalar!$H$2:$H$120,""),""),"")</f>
        <v/>
      </c>
      <c r="I919" s="5" t="str">
        <f t="shared" si="89"/>
        <v/>
      </c>
    </row>
    <row r="920" spans="2:9" x14ac:dyDescent="0.25">
      <c r="B920" s="7" t="str">
        <f t="shared" si="85"/>
        <v/>
      </c>
      <c r="C920" s="5" t="str">
        <f t="shared" si="84"/>
        <v/>
      </c>
      <c r="D920" s="5" t="str">
        <f t="shared" si="86"/>
        <v/>
      </c>
      <c r="E920" s="5" t="str">
        <f t="shared" si="87"/>
        <v/>
      </c>
      <c r="F920" s="5" t="str">
        <f t="shared" si="88"/>
        <v/>
      </c>
      <c r="G920" s="5" t="str">
        <f>IF(A920&lt;&gt;"",IF($M$12,_xlfn.XLOOKUP(A920,Harcamalar!$D$2:$D$100,Harcamalar!$G$2:$G$100,0),0),"")</f>
        <v/>
      </c>
      <c r="H920" s="5" t="str">
        <f>IF(A920&lt;&gt;"",IF($M$12,_xlfn.XLOOKUP(A920,Harcamalar!$D$2:$D$120,Harcamalar!$H$2:$H$120,""),""),"")</f>
        <v/>
      </c>
      <c r="I920" s="5" t="str">
        <f t="shared" si="89"/>
        <v/>
      </c>
    </row>
    <row r="921" spans="2:9" x14ac:dyDescent="0.25">
      <c r="B921" s="7" t="str">
        <f t="shared" si="85"/>
        <v/>
      </c>
      <c r="C921" s="5" t="str">
        <f t="shared" si="84"/>
        <v/>
      </c>
      <c r="D921" s="5" t="str">
        <f t="shared" si="86"/>
        <v/>
      </c>
      <c r="E921" s="5" t="str">
        <f t="shared" si="87"/>
        <v/>
      </c>
      <c r="F921" s="5" t="str">
        <f t="shared" si="88"/>
        <v/>
      </c>
      <c r="G921" s="5" t="str">
        <f>IF(A921&lt;&gt;"",IF($M$12,_xlfn.XLOOKUP(A921,Harcamalar!$D$2:$D$100,Harcamalar!$G$2:$G$100,0),0),"")</f>
        <v/>
      </c>
      <c r="H921" s="5" t="str">
        <f>IF(A921&lt;&gt;"",IF($M$12,_xlfn.XLOOKUP(A921,Harcamalar!$D$2:$D$120,Harcamalar!$H$2:$H$120,""),""),"")</f>
        <v/>
      </c>
      <c r="I921" s="5" t="str">
        <f t="shared" si="89"/>
        <v/>
      </c>
    </row>
    <row r="922" spans="2:9" x14ac:dyDescent="0.25">
      <c r="B922" s="7" t="str">
        <f t="shared" si="85"/>
        <v/>
      </c>
      <c r="C922" s="5" t="str">
        <f t="shared" si="84"/>
        <v/>
      </c>
      <c r="D922" s="5" t="str">
        <f t="shared" si="86"/>
        <v/>
      </c>
      <c r="E922" s="5" t="str">
        <f t="shared" si="87"/>
        <v/>
      </c>
      <c r="F922" s="5" t="str">
        <f t="shared" si="88"/>
        <v/>
      </c>
      <c r="G922" s="5" t="str">
        <f>IF(A922&lt;&gt;"",IF($M$12,_xlfn.XLOOKUP(A922,Harcamalar!$D$2:$D$100,Harcamalar!$G$2:$G$100,0),0),"")</f>
        <v/>
      </c>
      <c r="H922" s="5" t="str">
        <f>IF(A922&lt;&gt;"",IF($M$12,_xlfn.XLOOKUP(A922,Harcamalar!$D$2:$D$120,Harcamalar!$H$2:$H$120,""),""),"")</f>
        <v/>
      </c>
      <c r="I922" s="5" t="str">
        <f t="shared" si="89"/>
        <v/>
      </c>
    </row>
    <row r="923" spans="2:9" x14ac:dyDescent="0.25">
      <c r="B923" s="7" t="str">
        <f t="shared" si="85"/>
        <v/>
      </c>
      <c r="C923" s="5" t="str">
        <f t="shared" si="84"/>
        <v/>
      </c>
      <c r="D923" s="5" t="str">
        <f t="shared" si="86"/>
        <v/>
      </c>
      <c r="E923" s="5" t="str">
        <f t="shared" si="87"/>
        <v/>
      </c>
      <c r="F923" s="5" t="str">
        <f t="shared" si="88"/>
        <v/>
      </c>
      <c r="G923" s="5" t="str">
        <f>IF(A923&lt;&gt;"",IF($M$12,_xlfn.XLOOKUP(A923,Harcamalar!$D$2:$D$100,Harcamalar!$G$2:$G$100,0),0),"")</f>
        <v/>
      </c>
      <c r="H923" s="5" t="str">
        <f>IF(A923&lt;&gt;"",IF($M$12,_xlfn.XLOOKUP(A923,Harcamalar!$D$2:$D$120,Harcamalar!$H$2:$H$120,""),""),"")</f>
        <v/>
      </c>
      <c r="I923" s="5" t="str">
        <f t="shared" si="89"/>
        <v/>
      </c>
    </row>
    <row r="924" spans="2:9" x14ac:dyDescent="0.25">
      <c r="B924" s="7" t="str">
        <f t="shared" si="85"/>
        <v/>
      </c>
      <c r="C924" s="5" t="str">
        <f t="shared" si="84"/>
        <v/>
      </c>
      <c r="D924" s="5" t="str">
        <f t="shared" si="86"/>
        <v/>
      </c>
      <c r="E924" s="5" t="str">
        <f t="shared" si="87"/>
        <v/>
      </c>
      <c r="F924" s="5" t="str">
        <f t="shared" si="88"/>
        <v/>
      </c>
      <c r="G924" s="5" t="str">
        <f>IF(A924&lt;&gt;"",IF($M$12,_xlfn.XLOOKUP(A924,Harcamalar!$D$2:$D$100,Harcamalar!$G$2:$G$100,0),0),"")</f>
        <v/>
      </c>
      <c r="H924" s="5" t="str">
        <f>IF(A924&lt;&gt;"",IF($M$12,_xlfn.XLOOKUP(A924,Harcamalar!$D$2:$D$120,Harcamalar!$H$2:$H$120,""),""),"")</f>
        <v/>
      </c>
      <c r="I924" s="5" t="str">
        <f t="shared" si="89"/>
        <v/>
      </c>
    </row>
    <row r="925" spans="2:9" x14ac:dyDescent="0.25">
      <c r="B925" s="7" t="str">
        <f t="shared" si="85"/>
        <v/>
      </c>
      <c r="C925" s="5" t="str">
        <f t="shared" si="84"/>
        <v/>
      </c>
      <c r="D925" s="5" t="str">
        <f t="shared" si="86"/>
        <v/>
      </c>
      <c r="E925" s="5" t="str">
        <f t="shared" si="87"/>
        <v/>
      </c>
      <c r="F925" s="5" t="str">
        <f t="shared" si="88"/>
        <v/>
      </c>
      <c r="G925" s="5" t="str">
        <f>IF(A925&lt;&gt;"",IF($M$12,_xlfn.XLOOKUP(A925,Harcamalar!$D$2:$D$100,Harcamalar!$G$2:$G$100,0),0),"")</f>
        <v/>
      </c>
      <c r="H925" s="5" t="str">
        <f>IF(A925&lt;&gt;"",IF($M$12,_xlfn.XLOOKUP(A925,Harcamalar!$D$2:$D$120,Harcamalar!$H$2:$H$120,""),""),"")</f>
        <v/>
      </c>
      <c r="I925" s="5" t="str">
        <f t="shared" si="89"/>
        <v/>
      </c>
    </row>
    <row r="926" spans="2:9" x14ac:dyDescent="0.25">
      <c r="B926" s="7" t="str">
        <f t="shared" si="85"/>
        <v/>
      </c>
      <c r="C926" s="5" t="str">
        <f t="shared" si="84"/>
        <v/>
      </c>
      <c r="D926" s="5" t="str">
        <f t="shared" si="86"/>
        <v/>
      </c>
      <c r="E926" s="5" t="str">
        <f t="shared" si="87"/>
        <v/>
      </c>
      <c r="F926" s="5" t="str">
        <f t="shared" si="88"/>
        <v/>
      </c>
      <c r="G926" s="5" t="str">
        <f>IF(A926&lt;&gt;"",IF($M$12,_xlfn.XLOOKUP(A926,Harcamalar!$D$2:$D$100,Harcamalar!$G$2:$G$100,0),0),"")</f>
        <v/>
      </c>
      <c r="H926" s="5" t="str">
        <f>IF(A926&lt;&gt;"",IF($M$12,_xlfn.XLOOKUP(A926,Harcamalar!$D$2:$D$120,Harcamalar!$H$2:$H$120,""),""),"")</f>
        <v/>
      </c>
      <c r="I926" s="5" t="str">
        <f t="shared" si="89"/>
        <v/>
      </c>
    </row>
    <row r="927" spans="2:9" x14ac:dyDescent="0.25">
      <c r="B927" s="7" t="str">
        <f t="shared" si="85"/>
        <v/>
      </c>
      <c r="C927" s="5" t="str">
        <f t="shared" si="84"/>
        <v/>
      </c>
      <c r="D927" s="5" t="str">
        <f t="shared" si="86"/>
        <v/>
      </c>
      <c r="E927" s="5" t="str">
        <f t="shared" si="87"/>
        <v/>
      </c>
      <c r="F927" s="5" t="str">
        <f t="shared" si="88"/>
        <v/>
      </c>
      <c r="G927" s="5" t="str">
        <f>IF(A927&lt;&gt;"",IF($M$12,_xlfn.XLOOKUP(A927,Harcamalar!$D$2:$D$100,Harcamalar!$G$2:$G$100,0),0),"")</f>
        <v/>
      </c>
      <c r="H927" s="5" t="str">
        <f>IF(A927&lt;&gt;"",IF($M$12,_xlfn.XLOOKUP(A927,Harcamalar!$D$2:$D$120,Harcamalar!$H$2:$H$120,""),""),"")</f>
        <v/>
      </c>
      <c r="I927" s="5" t="str">
        <f t="shared" si="89"/>
        <v/>
      </c>
    </row>
    <row r="928" spans="2:9" x14ac:dyDescent="0.25">
      <c r="B928" s="7" t="str">
        <f t="shared" si="85"/>
        <v/>
      </c>
      <c r="C928" s="5" t="str">
        <f t="shared" si="84"/>
        <v/>
      </c>
      <c r="D928" s="5" t="str">
        <f t="shared" si="86"/>
        <v/>
      </c>
      <c r="E928" s="5" t="str">
        <f t="shared" si="87"/>
        <v/>
      </c>
      <c r="F928" s="5" t="str">
        <f t="shared" si="88"/>
        <v/>
      </c>
      <c r="G928" s="5" t="str">
        <f>IF(A928&lt;&gt;"",IF($M$12,_xlfn.XLOOKUP(A928,Harcamalar!$D$2:$D$100,Harcamalar!$G$2:$G$100,0),0),"")</f>
        <v/>
      </c>
      <c r="H928" s="5" t="str">
        <f>IF(A928&lt;&gt;"",IF($M$12,_xlfn.XLOOKUP(A928,Harcamalar!$D$2:$D$120,Harcamalar!$H$2:$H$120,""),""),"")</f>
        <v/>
      </c>
      <c r="I928" s="5" t="str">
        <f t="shared" si="89"/>
        <v/>
      </c>
    </row>
    <row r="929" spans="2:9" x14ac:dyDescent="0.25">
      <c r="B929" s="7" t="str">
        <f t="shared" si="85"/>
        <v/>
      </c>
      <c r="C929" s="5" t="str">
        <f t="shared" si="84"/>
        <v/>
      </c>
      <c r="D929" s="5" t="str">
        <f t="shared" si="86"/>
        <v/>
      </c>
      <c r="E929" s="5" t="str">
        <f t="shared" si="87"/>
        <v/>
      </c>
      <c r="F929" s="5" t="str">
        <f t="shared" si="88"/>
        <v/>
      </c>
      <c r="G929" s="5" t="str">
        <f>IF(A929&lt;&gt;"",IF($M$12,_xlfn.XLOOKUP(A929,Harcamalar!$D$2:$D$100,Harcamalar!$G$2:$G$100,0),0),"")</f>
        <v/>
      </c>
      <c r="H929" s="5" t="str">
        <f>IF(A929&lt;&gt;"",IF($M$12,_xlfn.XLOOKUP(A929,Harcamalar!$D$2:$D$120,Harcamalar!$H$2:$H$120,""),""),"")</f>
        <v/>
      </c>
      <c r="I929" s="5" t="str">
        <f t="shared" si="89"/>
        <v/>
      </c>
    </row>
    <row r="930" spans="2:9" x14ac:dyDescent="0.25">
      <c r="B930" s="7" t="str">
        <f t="shared" si="85"/>
        <v/>
      </c>
      <c r="C930" s="5" t="str">
        <f t="shared" si="84"/>
        <v/>
      </c>
      <c r="D930" s="5" t="str">
        <f t="shared" si="86"/>
        <v/>
      </c>
      <c r="E930" s="5" t="str">
        <f t="shared" si="87"/>
        <v/>
      </c>
      <c r="F930" s="5" t="str">
        <f t="shared" si="88"/>
        <v/>
      </c>
      <c r="G930" s="5" t="str">
        <f>IF(A930&lt;&gt;"",IF($M$12,_xlfn.XLOOKUP(A930,Harcamalar!$D$2:$D$100,Harcamalar!$G$2:$G$100,0),0),"")</f>
        <v/>
      </c>
      <c r="H930" s="5" t="str">
        <f>IF(A930&lt;&gt;"",IF($M$12,_xlfn.XLOOKUP(A930,Harcamalar!$D$2:$D$120,Harcamalar!$H$2:$H$120,""),""),"")</f>
        <v/>
      </c>
      <c r="I930" s="5" t="str">
        <f t="shared" si="89"/>
        <v/>
      </c>
    </row>
    <row r="931" spans="2:9" x14ac:dyDescent="0.25">
      <c r="B931" s="7" t="str">
        <f t="shared" si="85"/>
        <v/>
      </c>
      <c r="C931" s="5" t="str">
        <f t="shared" si="84"/>
        <v/>
      </c>
      <c r="D931" s="5" t="str">
        <f t="shared" si="86"/>
        <v/>
      </c>
      <c r="E931" s="5" t="str">
        <f t="shared" si="87"/>
        <v/>
      </c>
      <c r="F931" s="5" t="str">
        <f t="shared" si="88"/>
        <v/>
      </c>
      <c r="G931" s="5" t="str">
        <f>IF(A931&lt;&gt;"",IF($M$12,_xlfn.XLOOKUP(A931,Harcamalar!$D$2:$D$100,Harcamalar!$G$2:$G$100,0),0),"")</f>
        <v/>
      </c>
      <c r="H931" s="5" t="str">
        <f>IF(A931&lt;&gt;"",IF($M$12,_xlfn.XLOOKUP(A931,Harcamalar!$D$2:$D$120,Harcamalar!$H$2:$H$120,""),""),"")</f>
        <v/>
      </c>
      <c r="I931" s="5" t="str">
        <f t="shared" si="89"/>
        <v/>
      </c>
    </row>
    <row r="932" spans="2:9" x14ac:dyDescent="0.25">
      <c r="B932" s="7" t="str">
        <f t="shared" si="85"/>
        <v/>
      </c>
      <c r="C932" s="5" t="str">
        <f t="shared" si="84"/>
        <v/>
      </c>
      <c r="D932" s="5" t="str">
        <f t="shared" si="86"/>
        <v/>
      </c>
      <c r="E932" s="5" t="str">
        <f t="shared" si="87"/>
        <v/>
      </c>
      <c r="F932" s="5" t="str">
        <f t="shared" si="88"/>
        <v/>
      </c>
      <c r="G932" s="5" t="str">
        <f>IF(A932&lt;&gt;"",IF($M$12,_xlfn.XLOOKUP(A932,Harcamalar!$D$2:$D$100,Harcamalar!$G$2:$G$100,0),0),"")</f>
        <v/>
      </c>
      <c r="H932" s="5" t="str">
        <f>IF(A932&lt;&gt;"",IF($M$12,_xlfn.XLOOKUP(A932,Harcamalar!$D$2:$D$120,Harcamalar!$H$2:$H$120,""),""),"")</f>
        <v/>
      </c>
      <c r="I932" s="5" t="str">
        <f t="shared" si="89"/>
        <v/>
      </c>
    </row>
    <row r="933" spans="2:9" x14ac:dyDescent="0.25">
      <c r="B933" s="7" t="str">
        <f t="shared" si="85"/>
        <v/>
      </c>
      <c r="C933" s="5" t="str">
        <f t="shared" si="84"/>
        <v/>
      </c>
      <c r="D933" s="5" t="str">
        <f t="shared" si="86"/>
        <v/>
      </c>
      <c r="E933" s="5" t="str">
        <f t="shared" si="87"/>
        <v/>
      </c>
      <c r="F933" s="5" t="str">
        <f t="shared" si="88"/>
        <v/>
      </c>
      <c r="G933" s="5" t="str">
        <f>IF(A933&lt;&gt;"",IF($M$12,_xlfn.XLOOKUP(A933,Harcamalar!$D$2:$D$100,Harcamalar!$G$2:$G$100,0),0),"")</f>
        <v/>
      </c>
      <c r="H933" s="5" t="str">
        <f>IF(A933&lt;&gt;"",IF($M$12,_xlfn.XLOOKUP(A933,Harcamalar!$D$2:$D$120,Harcamalar!$H$2:$H$120,""),""),"")</f>
        <v/>
      </c>
      <c r="I933" s="5" t="str">
        <f t="shared" si="89"/>
        <v/>
      </c>
    </row>
    <row r="934" spans="2:9" x14ac:dyDescent="0.25">
      <c r="B934" s="7" t="str">
        <f t="shared" si="85"/>
        <v/>
      </c>
      <c r="C934" s="5" t="str">
        <f t="shared" si="84"/>
        <v/>
      </c>
      <c r="D934" s="5" t="str">
        <f t="shared" si="86"/>
        <v/>
      </c>
      <c r="E934" s="5" t="str">
        <f t="shared" si="87"/>
        <v/>
      </c>
      <c r="F934" s="5" t="str">
        <f t="shared" si="88"/>
        <v/>
      </c>
      <c r="G934" s="5" t="str">
        <f>IF(A934&lt;&gt;"",IF($M$12,_xlfn.XLOOKUP(A934,Harcamalar!$D$2:$D$100,Harcamalar!$G$2:$G$100,0),0),"")</f>
        <v/>
      </c>
      <c r="H934" s="5" t="str">
        <f>IF(A934&lt;&gt;"",IF($M$12,_xlfn.XLOOKUP(A934,Harcamalar!$D$2:$D$120,Harcamalar!$H$2:$H$120,""),""),"")</f>
        <v/>
      </c>
      <c r="I934" s="5" t="str">
        <f t="shared" si="89"/>
        <v/>
      </c>
    </row>
    <row r="935" spans="2:9" x14ac:dyDescent="0.25">
      <c r="B935" s="7" t="str">
        <f t="shared" si="85"/>
        <v/>
      </c>
      <c r="C935" s="5" t="str">
        <f t="shared" ref="C935:C998" si="90">IF($A935&lt;&gt;"",I934,"")</f>
        <v/>
      </c>
      <c r="D935" s="5" t="str">
        <f t="shared" si="86"/>
        <v/>
      </c>
      <c r="E935" s="5" t="str">
        <f t="shared" si="87"/>
        <v/>
      </c>
      <c r="F935" s="5" t="str">
        <f t="shared" si="88"/>
        <v/>
      </c>
      <c r="G935" s="5" t="str">
        <f>IF(A935&lt;&gt;"",IF($M$12,_xlfn.XLOOKUP(A935,Harcamalar!$D$2:$D$100,Harcamalar!$G$2:$G$100,0),0),"")</f>
        <v/>
      </c>
      <c r="H935" s="5" t="str">
        <f>IF(A935&lt;&gt;"",IF($M$12,_xlfn.XLOOKUP(A935,Harcamalar!$D$2:$D$120,Harcamalar!$H$2:$H$120,""),""),"")</f>
        <v/>
      </c>
      <c r="I935" s="5" t="str">
        <f t="shared" si="89"/>
        <v/>
      </c>
    </row>
    <row r="936" spans="2:9" x14ac:dyDescent="0.25">
      <c r="B936" s="7" t="str">
        <f t="shared" si="85"/>
        <v/>
      </c>
      <c r="C936" s="5" t="str">
        <f t="shared" si="90"/>
        <v/>
      </c>
      <c r="D936" s="5" t="str">
        <f t="shared" si="86"/>
        <v/>
      </c>
      <c r="E936" s="5" t="str">
        <f t="shared" si="87"/>
        <v/>
      </c>
      <c r="F936" s="5" t="str">
        <f t="shared" si="88"/>
        <v/>
      </c>
      <c r="G936" s="5" t="str">
        <f>IF(A936&lt;&gt;"",IF($M$12,_xlfn.XLOOKUP(A936,Harcamalar!$D$2:$D$100,Harcamalar!$G$2:$G$100,0),0),"")</f>
        <v/>
      </c>
      <c r="H936" s="5" t="str">
        <f>IF(A936&lt;&gt;"",IF($M$12,_xlfn.XLOOKUP(A936,Harcamalar!$D$2:$D$120,Harcamalar!$H$2:$H$120,""),""),"")</f>
        <v/>
      </c>
      <c r="I936" s="5" t="str">
        <f t="shared" si="89"/>
        <v/>
      </c>
    </row>
    <row r="937" spans="2:9" x14ac:dyDescent="0.25">
      <c r="B937" s="7" t="str">
        <f t="shared" si="85"/>
        <v/>
      </c>
      <c r="C937" s="5" t="str">
        <f t="shared" si="90"/>
        <v/>
      </c>
      <c r="D937" s="5" t="str">
        <f t="shared" si="86"/>
        <v/>
      </c>
      <c r="E937" s="5" t="str">
        <f t="shared" si="87"/>
        <v/>
      </c>
      <c r="F937" s="5" t="str">
        <f t="shared" si="88"/>
        <v/>
      </c>
      <c r="G937" s="5" t="str">
        <f>IF(A937&lt;&gt;"",IF($M$12,_xlfn.XLOOKUP(A937,Harcamalar!$D$2:$D$100,Harcamalar!$G$2:$G$100,0),0),"")</f>
        <v/>
      </c>
      <c r="H937" s="5" t="str">
        <f>IF(A937&lt;&gt;"",IF($M$12,_xlfn.XLOOKUP(A937,Harcamalar!$D$2:$D$120,Harcamalar!$H$2:$H$120,""),""),"")</f>
        <v/>
      </c>
      <c r="I937" s="5" t="str">
        <f t="shared" si="89"/>
        <v/>
      </c>
    </row>
    <row r="938" spans="2:9" x14ac:dyDescent="0.25">
      <c r="B938" s="7" t="str">
        <f t="shared" si="85"/>
        <v/>
      </c>
      <c r="C938" s="5" t="str">
        <f t="shared" si="90"/>
        <v/>
      </c>
      <c r="D938" s="5" t="str">
        <f t="shared" si="86"/>
        <v/>
      </c>
      <c r="E938" s="5" t="str">
        <f t="shared" si="87"/>
        <v/>
      </c>
      <c r="F938" s="5" t="str">
        <f t="shared" si="88"/>
        <v/>
      </c>
      <c r="G938" s="5" t="str">
        <f>IF(A938&lt;&gt;"",IF($M$12,_xlfn.XLOOKUP(A938,Harcamalar!$D$2:$D$100,Harcamalar!$G$2:$G$100,0),0),"")</f>
        <v/>
      </c>
      <c r="H938" s="5" t="str">
        <f>IF(A938&lt;&gt;"",IF($M$12,_xlfn.XLOOKUP(A938,Harcamalar!$D$2:$D$120,Harcamalar!$H$2:$H$120,""),""),"")</f>
        <v/>
      </c>
      <c r="I938" s="5" t="str">
        <f t="shared" si="89"/>
        <v/>
      </c>
    </row>
    <row r="939" spans="2:9" x14ac:dyDescent="0.25">
      <c r="B939" s="7" t="str">
        <f t="shared" si="85"/>
        <v/>
      </c>
      <c r="C939" s="5" t="str">
        <f t="shared" si="90"/>
        <v/>
      </c>
      <c r="D939" s="5" t="str">
        <f t="shared" si="86"/>
        <v/>
      </c>
      <c r="E939" s="5" t="str">
        <f t="shared" si="87"/>
        <v/>
      </c>
      <c r="F939" s="5" t="str">
        <f t="shared" si="88"/>
        <v/>
      </c>
      <c r="G939" s="5" t="str">
        <f>IF(A939&lt;&gt;"",IF($M$12,_xlfn.XLOOKUP(A939,Harcamalar!$D$2:$D$100,Harcamalar!$G$2:$G$100,0),0),"")</f>
        <v/>
      </c>
      <c r="H939" s="5" t="str">
        <f>IF(A939&lt;&gt;"",IF($M$12,_xlfn.XLOOKUP(A939,Harcamalar!$D$2:$D$120,Harcamalar!$H$2:$H$120,""),""),"")</f>
        <v/>
      </c>
      <c r="I939" s="5" t="str">
        <f t="shared" si="89"/>
        <v/>
      </c>
    </row>
    <row r="940" spans="2:9" x14ac:dyDescent="0.25">
      <c r="B940" s="7" t="str">
        <f t="shared" si="85"/>
        <v/>
      </c>
      <c r="C940" s="5" t="str">
        <f t="shared" si="90"/>
        <v/>
      </c>
      <c r="D940" s="5" t="str">
        <f t="shared" si="86"/>
        <v/>
      </c>
      <c r="E940" s="5" t="str">
        <f t="shared" si="87"/>
        <v/>
      </c>
      <c r="F940" s="5" t="str">
        <f t="shared" si="88"/>
        <v/>
      </c>
      <c r="G940" s="5" t="str">
        <f>IF(A940&lt;&gt;"",IF($M$12,_xlfn.XLOOKUP(A940,Harcamalar!$D$2:$D$100,Harcamalar!$G$2:$G$100,0),0),"")</f>
        <v/>
      </c>
      <c r="H940" s="5" t="str">
        <f>IF(A940&lt;&gt;"",IF($M$12,_xlfn.XLOOKUP(A940,Harcamalar!$D$2:$D$120,Harcamalar!$H$2:$H$120,""),""),"")</f>
        <v/>
      </c>
      <c r="I940" s="5" t="str">
        <f t="shared" si="89"/>
        <v/>
      </c>
    </row>
    <row r="941" spans="2:9" x14ac:dyDescent="0.25">
      <c r="B941" s="7" t="str">
        <f t="shared" si="85"/>
        <v/>
      </c>
      <c r="C941" s="5" t="str">
        <f t="shared" si="90"/>
        <v/>
      </c>
      <c r="D941" s="5" t="str">
        <f t="shared" si="86"/>
        <v/>
      </c>
      <c r="E941" s="5" t="str">
        <f t="shared" si="87"/>
        <v/>
      </c>
      <c r="F941" s="5" t="str">
        <f t="shared" si="88"/>
        <v/>
      </c>
      <c r="G941" s="5" t="str">
        <f>IF(A941&lt;&gt;"",IF($M$12,_xlfn.XLOOKUP(A941,Harcamalar!$D$2:$D$100,Harcamalar!$G$2:$G$100,0),0),"")</f>
        <v/>
      </c>
      <c r="H941" s="5" t="str">
        <f>IF(A941&lt;&gt;"",IF($M$12,_xlfn.XLOOKUP(A941,Harcamalar!$D$2:$D$120,Harcamalar!$H$2:$H$120,""),""),"")</f>
        <v/>
      </c>
      <c r="I941" s="5" t="str">
        <f t="shared" si="89"/>
        <v/>
      </c>
    </row>
    <row r="942" spans="2:9" x14ac:dyDescent="0.25">
      <c r="B942" s="7" t="str">
        <f t="shared" si="85"/>
        <v/>
      </c>
      <c r="C942" s="5" t="str">
        <f t="shared" si="90"/>
        <v/>
      </c>
      <c r="D942" s="5" t="str">
        <f t="shared" si="86"/>
        <v/>
      </c>
      <c r="E942" s="5" t="str">
        <f t="shared" si="87"/>
        <v/>
      </c>
      <c r="F942" s="5" t="str">
        <f t="shared" si="88"/>
        <v/>
      </c>
      <c r="G942" s="5" t="str">
        <f>IF(A942&lt;&gt;"",IF($M$12,_xlfn.XLOOKUP(A942,Harcamalar!$D$2:$D$100,Harcamalar!$G$2:$G$100,0),0),"")</f>
        <v/>
      </c>
      <c r="H942" s="5" t="str">
        <f>IF(A942&lt;&gt;"",IF($M$12,_xlfn.XLOOKUP(A942,Harcamalar!$D$2:$D$120,Harcamalar!$H$2:$H$120,""),""),"")</f>
        <v/>
      </c>
      <c r="I942" s="5" t="str">
        <f t="shared" si="89"/>
        <v/>
      </c>
    </row>
    <row r="943" spans="2:9" x14ac:dyDescent="0.25">
      <c r="B943" s="7" t="str">
        <f t="shared" si="85"/>
        <v/>
      </c>
      <c r="C943" s="5" t="str">
        <f t="shared" si="90"/>
        <v/>
      </c>
      <c r="D943" s="5" t="str">
        <f t="shared" si="86"/>
        <v/>
      </c>
      <c r="E943" s="5" t="str">
        <f t="shared" si="87"/>
        <v/>
      </c>
      <c r="F943" s="5" t="str">
        <f t="shared" si="88"/>
        <v/>
      </c>
      <c r="G943" s="5" t="str">
        <f>IF(A943&lt;&gt;"",IF($M$12,_xlfn.XLOOKUP(A943,Harcamalar!$D$2:$D$100,Harcamalar!$G$2:$G$100,0),0),"")</f>
        <v/>
      </c>
      <c r="H943" s="5" t="str">
        <f>IF(A943&lt;&gt;"",IF($M$12,_xlfn.XLOOKUP(A943,Harcamalar!$D$2:$D$120,Harcamalar!$H$2:$H$120,""),""),"")</f>
        <v/>
      </c>
      <c r="I943" s="5" t="str">
        <f t="shared" si="89"/>
        <v/>
      </c>
    </row>
    <row r="944" spans="2:9" x14ac:dyDescent="0.25">
      <c r="B944" s="7" t="str">
        <f t="shared" si="85"/>
        <v/>
      </c>
      <c r="C944" s="5" t="str">
        <f t="shared" si="90"/>
        <v/>
      </c>
      <c r="D944" s="5" t="str">
        <f t="shared" si="86"/>
        <v/>
      </c>
      <c r="E944" s="5" t="str">
        <f t="shared" si="87"/>
        <v/>
      </c>
      <c r="F944" s="5" t="str">
        <f t="shared" si="88"/>
        <v/>
      </c>
      <c r="G944" s="5" t="str">
        <f>IF(A944&lt;&gt;"",IF($M$12,_xlfn.XLOOKUP(A944,Harcamalar!$D$2:$D$100,Harcamalar!$G$2:$G$100,0),0),"")</f>
        <v/>
      </c>
      <c r="H944" s="5" t="str">
        <f>IF(A944&lt;&gt;"",IF($M$12,_xlfn.XLOOKUP(A944,Harcamalar!$D$2:$D$120,Harcamalar!$H$2:$H$120,""),""),"")</f>
        <v/>
      </c>
      <c r="I944" s="5" t="str">
        <f t="shared" si="89"/>
        <v/>
      </c>
    </row>
    <row r="945" spans="2:9" x14ac:dyDescent="0.25">
      <c r="B945" s="7" t="str">
        <f t="shared" si="85"/>
        <v/>
      </c>
      <c r="C945" s="5" t="str">
        <f t="shared" si="90"/>
        <v/>
      </c>
      <c r="D945" s="5" t="str">
        <f t="shared" si="86"/>
        <v/>
      </c>
      <c r="E945" s="5" t="str">
        <f t="shared" si="87"/>
        <v/>
      </c>
      <c r="F945" s="5" t="str">
        <f t="shared" si="88"/>
        <v/>
      </c>
      <c r="G945" s="5" t="str">
        <f>IF(A945&lt;&gt;"",IF($M$12,_xlfn.XLOOKUP(A945,Harcamalar!$D$2:$D$100,Harcamalar!$G$2:$G$100,0),0),"")</f>
        <v/>
      </c>
      <c r="H945" s="5" t="str">
        <f>IF(A945&lt;&gt;"",IF($M$12,_xlfn.XLOOKUP(A945,Harcamalar!$D$2:$D$120,Harcamalar!$H$2:$H$120,""),""),"")</f>
        <v/>
      </c>
      <c r="I945" s="5" t="str">
        <f t="shared" si="89"/>
        <v/>
      </c>
    </row>
    <row r="946" spans="2:9" x14ac:dyDescent="0.25">
      <c r="B946" s="7" t="str">
        <f t="shared" si="85"/>
        <v/>
      </c>
      <c r="C946" s="5" t="str">
        <f t="shared" si="90"/>
        <v/>
      </c>
      <c r="D946" s="5" t="str">
        <f t="shared" si="86"/>
        <v/>
      </c>
      <c r="E946" s="5" t="str">
        <f t="shared" si="87"/>
        <v/>
      </c>
      <c r="F946" s="5" t="str">
        <f t="shared" si="88"/>
        <v/>
      </c>
      <c r="G946" s="5" t="str">
        <f>IF(A946&lt;&gt;"",IF($M$12,_xlfn.XLOOKUP(A946,Harcamalar!$D$2:$D$100,Harcamalar!$G$2:$G$100,0),0),"")</f>
        <v/>
      </c>
      <c r="H946" s="5" t="str">
        <f>IF(A946&lt;&gt;"",IF($M$12,_xlfn.XLOOKUP(A946,Harcamalar!$D$2:$D$120,Harcamalar!$H$2:$H$120,""),""),"")</f>
        <v/>
      </c>
      <c r="I946" s="5" t="str">
        <f t="shared" si="89"/>
        <v/>
      </c>
    </row>
    <row r="947" spans="2:9" x14ac:dyDescent="0.25">
      <c r="B947" s="7" t="str">
        <f t="shared" si="85"/>
        <v/>
      </c>
      <c r="C947" s="5" t="str">
        <f t="shared" si="90"/>
        <v/>
      </c>
      <c r="D947" s="5" t="str">
        <f t="shared" si="86"/>
        <v/>
      </c>
      <c r="E947" s="5" t="str">
        <f t="shared" si="87"/>
        <v/>
      </c>
      <c r="F947" s="5" t="str">
        <f t="shared" si="88"/>
        <v/>
      </c>
      <c r="G947" s="5" t="str">
        <f>IF(A947&lt;&gt;"",IF($M$12,_xlfn.XLOOKUP(A947,Harcamalar!$D$2:$D$100,Harcamalar!$G$2:$G$100,0),0),"")</f>
        <v/>
      </c>
      <c r="H947" s="5" t="str">
        <f>IF(A947&lt;&gt;"",IF($M$12,_xlfn.XLOOKUP(A947,Harcamalar!$D$2:$D$120,Harcamalar!$H$2:$H$120,""),""),"")</f>
        <v/>
      </c>
      <c r="I947" s="5" t="str">
        <f t="shared" si="89"/>
        <v/>
      </c>
    </row>
    <row r="948" spans="2:9" x14ac:dyDescent="0.25">
      <c r="B948" s="7" t="str">
        <f t="shared" si="85"/>
        <v/>
      </c>
      <c r="C948" s="5" t="str">
        <f t="shared" si="90"/>
        <v/>
      </c>
      <c r="D948" s="5" t="str">
        <f t="shared" si="86"/>
        <v/>
      </c>
      <c r="E948" s="5" t="str">
        <f t="shared" si="87"/>
        <v/>
      </c>
      <c r="F948" s="5" t="str">
        <f t="shared" si="88"/>
        <v/>
      </c>
      <c r="G948" s="5" t="str">
        <f>IF(A948&lt;&gt;"",IF($M$12,_xlfn.XLOOKUP(A948,Harcamalar!$D$2:$D$100,Harcamalar!$G$2:$G$100,0),0),"")</f>
        <v/>
      </c>
      <c r="H948" s="5" t="str">
        <f>IF(A948&lt;&gt;"",IF($M$12,_xlfn.XLOOKUP(A948,Harcamalar!$D$2:$D$120,Harcamalar!$H$2:$H$120,""),""),"")</f>
        <v/>
      </c>
      <c r="I948" s="5" t="str">
        <f t="shared" si="89"/>
        <v/>
      </c>
    </row>
    <row r="949" spans="2:9" x14ac:dyDescent="0.25">
      <c r="B949" s="7" t="str">
        <f t="shared" si="85"/>
        <v/>
      </c>
      <c r="C949" s="5" t="str">
        <f t="shared" si="90"/>
        <v/>
      </c>
      <c r="D949" s="5" t="str">
        <f t="shared" si="86"/>
        <v/>
      </c>
      <c r="E949" s="5" t="str">
        <f t="shared" si="87"/>
        <v/>
      </c>
      <c r="F949" s="5" t="str">
        <f t="shared" si="88"/>
        <v/>
      </c>
      <c r="G949" s="5" t="str">
        <f>IF(A949&lt;&gt;"",IF($M$12,_xlfn.XLOOKUP(A949,Harcamalar!$D$2:$D$100,Harcamalar!$G$2:$G$100,0),0),"")</f>
        <v/>
      </c>
      <c r="H949" s="5" t="str">
        <f>IF(A949&lt;&gt;"",IF($M$12,_xlfn.XLOOKUP(A949,Harcamalar!$D$2:$D$120,Harcamalar!$H$2:$H$120,""),""),"")</f>
        <v/>
      </c>
      <c r="I949" s="5" t="str">
        <f t="shared" si="89"/>
        <v/>
      </c>
    </row>
    <row r="950" spans="2:9" x14ac:dyDescent="0.25">
      <c r="B950" s="7" t="str">
        <f t="shared" si="85"/>
        <v/>
      </c>
      <c r="C950" s="5" t="str">
        <f t="shared" si="90"/>
        <v/>
      </c>
      <c r="D950" s="5" t="str">
        <f t="shared" si="86"/>
        <v/>
      </c>
      <c r="E950" s="5" t="str">
        <f t="shared" si="87"/>
        <v/>
      </c>
      <c r="F950" s="5" t="str">
        <f t="shared" si="88"/>
        <v/>
      </c>
      <c r="G950" s="5" t="str">
        <f>IF(A950&lt;&gt;"",IF($M$12,_xlfn.XLOOKUP(A950,Harcamalar!$D$2:$D$100,Harcamalar!$G$2:$G$100,0),0),"")</f>
        <v/>
      </c>
      <c r="H950" s="5" t="str">
        <f>IF(A950&lt;&gt;"",IF($M$12,_xlfn.XLOOKUP(A950,Harcamalar!$D$2:$D$120,Harcamalar!$H$2:$H$120,""),""),"")</f>
        <v/>
      </c>
      <c r="I950" s="5" t="str">
        <f t="shared" si="89"/>
        <v/>
      </c>
    </row>
    <row r="951" spans="2:9" x14ac:dyDescent="0.25">
      <c r="B951" s="7" t="str">
        <f t="shared" si="85"/>
        <v/>
      </c>
      <c r="C951" s="5" t="str">
        <f t="shared" si="90"/>
        <v/>
      </c>
      <c r="D951" s="5" t="str">
        <f t="shared" si="86"/>
        <v/>
      </c>
      <c r="E951" s="5" t="str">
        <f t="shared" si="87"/>
        <v/>
      </c>
      <c r="F951" s="5" t="str">
        <f t="shared" si="88"/>
        <v/>
      </c>
      <c r="G951" s="5" t="str">
        <f>IF(A951&lt;&gt;"",IF($M$12,_xlfn.XLOOKUP(A951,Harcamalar!$D$2:$D$100,Harcamalar!$G$2:$G$100,0),0),"")</f>
        <v/>
      </c>
      <c r="H951" s="5" t="str">
        <f>IF(A951&lt;&gt;"",IF($M$12,_xlfn.XLOOKUP(A951,Harcamalar!$D$2:$D$120,Harcamalar!$H$2:$H$120,""),""),"")</f>
        <v/>
      </c>
      <c r="I951" s="5" t="str">
        <f t="shared" si="89"/>
        <v/>
      </c>
    </row>
    <row r="952" spans="2:9" x14ac:dyDescent="0.25">
      <c r="B952" s="7" t="str">
        <f t="shared" si="85"/>
        <v/>
      </c>
      <c r="C952" s="5" t="str">
        <f t="shared" si="90"/>
        <v/>
      </c>
      <c r="D952" s="5" t="str">
        <f t="shared" si="86"/>
        <v/>
      </c>
      <c r="E952" s="5" t="str">
        <f t="shared" si="87"/>
        <v/>
      </c>
      <c r="F952" s="5" t="str">
        <f t="shared" si="88"/>
        <v/>
      </c>
      <c r="G952" s="5" t="str">
        <f>IF(A952&lt;&gt;"",IF($M$12,_xlfn.XLOOKUP(A952,Harcamalar!$D$2:$D$100,Harcamalar!$G$2:$G$100,0),0),"")</f>
        <v/>
      </c>
      <c r="H952" s="5" t="str">
        <f>IF(A952&lt;&gt;"",IF($M$12,_xlfn.XLOOKUP(A952,Harcamalar!$D$2:$D$120,Harcamalar!$H$2:$H$120,""),""),"")</f>
        <v/>
      </c>
      <c r="I952" s="5" t="str">
        <f t="shared" si="89"/>
        <v/>
      </c>
    </row>
    <row r="953" spans="2:9" x14ac:dyDescent="0.25">
      <c r="B953" s="7" t="str">
        <f t="shared" si="85"/>
        <v/>
      </c>
      <c r="C953" s="5" t="str">
        <f t="shared" si="90"/>
        <v/>
      </c>
      <c r="D953" s="5" t="str">
        <f t="shared" si="86"/>
        <v/>
      </c>
      <c r="E953" s="5" t="str">
        <f t="shared" si="87"/>
        <v/>
      </c>
      <c r="F953" s="5" t="str">
        <f t="shared" si="88"/>
        <v/>
      </c>
      <c r="G953" s="5" t="str">
        <f>IF(A953&lt;&gt;"",IF($M$12,_xlfn.XLOOKUP(A953,Harcamalar!$D$2:$D$100,Harcamalar!$G$2:$G$100,0),0),"")</f>
        <v/>
      </c>
      <c r="H953" s="5" t="str">
        <f>IF(A953&lt;&gt;"",IF($M$12,_xlfn.XLOOKUP(A953,Harcamalar!$D$2:$D$120,Harcamalar!$H$2:$H$120,""),""),"")</f>
        <v/>
      </c>
      <c r="I953" s="5" t="str">
        <f t="shared" si="89"/>
        <v/>
      </c>
    </row>
    <row r="954" spans="2:9" x14ac:dyDescent="0.25">
      <c r="B954" s="7" t="str">
        <f t="shared" si="85"/>
        <v/>
      </c>
      <c r="C954" s="5" t="str">
        <f t="shared" si="90"/>
        <v/>
      </c>
      <c r="D954" s="5" t="str">
        <f t="shared" si="86"/>
        <v/>
      </c>
      <c r="E954" s="5" t="str">
        <f t="shared" si="87"/>
        <v/>
      </c>
      <c r="F954" s="5" t="str">
        <f t="shared" si="88"/>
        <v/>
      </c>
      <c r="G954" s="5" t="str">
        <f>IF(A954&lt;&gt;"",IF($M$12,_xlfn.XLOOKUP(A954,Harcamalar!$D$2:$D$100,Harcamalar!$G$2:$G$100,0),0),"")</f>
        <v/>
      </c>
      <c r="H954" s="5" t="str">
        <f>IF(A954&lt;&gt;"",IF($M$12,_xlfn.XLOOKUP(A954,Harcamalar!$D$2:$D$120,Harcamalar!$H$2:$H$120,""),""),"")</f>
        <v/>
      </c>
      <c r="I954" s="5" t="str">
        <f t="shared" si="89"/>
        <v/>
      </c>
    </row>
    <row r="955" spans="2:9" x14ac:dyDescent="0.25">
      <c r="B955" s="7" t="str">
        <f t="shared" si="85"/>
        <v/>
      </c>
      <c r="C955" s="5" t="str">
        <f t="shared" si="90"/>
        <v/>
      </c>
      <c r="D955" s="5" t="str">
        <f t="shared" si="86"/>
        <v/>
      </c>
      <c r="E955" s="5" t="str">
        <f t="shared" si="87"/>
        <v/>
      </c>
      <c r="F955" s="5" t="str">
        <f t="shared" si="88"/>
        <v/>
      </c>
      <c r="G955" s="5" t="str">
        <f>IF(A955&lt;&gt;"",IF($M$12,_xlfn.XLOOKUP(A955,Harcamalar!$D$2:$D$100,Harcamalar!$G$2:$G$100,0),0),"")</f>
        <v/>
      </c>
      <c r="H955" s="5" t="str">
        <f>IF(A955&lt;&gt;"",IF($M$12,_xlfn.XLOOKUP(A955,Harcamalar!$D$2:$D$120,Harcamalar!$H$2:$H$120,""),""),"")</f>
        <v/>
      </c>
      <c r="I955" s="5" t="str">
        <f t="shared" si="89"/>
        <v/>
      </c>
    </row>
    <row r="956" spans="2:9" x14ac:dyDescent="0.25">
      <c r="B956" s="7" t="str">
        <f t="shared" si="85"/>
        <v/>
      </c>
      <c r="C956" s="5" t="str">
        <f t="shared" si="90"/>
        <v/>
      </c>
      <c r="D956" s="5" t="str">
        <f t="shared" si="86"/>
        <v/>
      </c>
      <c r="E956" s="5" t="str">
        <f t="shared" si="87"/>
        <v/>
      </c>
      <c r="F956" s="5" t="str">
        <f t="shared" si="88"/>
        <v/>
      </c>
      <c r="G956" s="5" t="str">
        <f>IF(A956&lt;&gt;"",IF($M$12,_xlfn.XLOOKUP(A956,Harcamalar!$D$2:$D$100,Harcamalar!$G$2:$G$100,0),0),"")</f>
        <v/>
      </c>
      <c r="H956" s="5" t="str">
        <f>IF(A956&lt;&gt;"",IF($M$12,_xlfn.XLOOKUP(A956,Harcamalar!$D$2:$D$120,Harcamalar!$H$2:$H$120,""),""),"")</f>
        <v/>
      </c>
      <c r="I956" s="5" t="str">
        <f t="shared" si="89"/>
        <v/>
      </c>
    </row>
    <row r="957" spans="2:9" x14ac:dyDescent="0.25">
      <c r="B957" s="7" t="str">
        <f t="shared" si="85"/>
        <v/>
      </c>
      <c r="C957" s="5" t="str">
        <f t="shared" si="90"/>
        <v/>
      </c>
      <c r="D957" s="5" t="str">
        <f t="shared" si="86"/>
        <v/>
      </c>
      <c r="E957" s="5" t="str">
        <f t="shared" si="87"/>
        <v/>
      </c>
      <c r="F957" s="5" t="str">
        <f t="shared" si="88"/>
        <v/>
      </c>
      <c r="G957" s="5" t="str">
        <f>IF(A957&lt;&gt;"",IF($M$12,_xlfn.XLOOKUP(A957,Harcamalar!$D$2:$D$100,Harcamalar!$G$2:$G$100,0),0),"")</f>
        <v/>
      </c>
      <c r="H957" s="5" t="str">
        <f>IF(A957&lt;&gt;"",IF($M$12,_xlfn.XLOOKUP(A957,Harcamalar!$D$2:$D$120,Harcamalar!$H$2:$H$120,""),""),"")</f>
        <v/>
      </c>
      <c r="I957" s="5" t="str">
        <f t="shared" si="89"/>
        <v/>
      </c>
    </row>
    <row r="958" spans="2:9" x14ac:dyDescent="0.25">
      <c r="B958" s="7" t="str">
        <f t="shared" si="85"/>
        <v/>
      </c>
      <c r="C958" s="5" t="str">
        <f t="shared" si="90"/>
        <v/>
      </c>
      <c r="D958" s="5" t="str">
        <f t="shared" si="86"/>
        <v/>
      </c>
      <c r="E958" s="5" t="str">
        <f t="shared" si="87"/>
        <v/>
      </c>
      <c r="F958" s="5" t="str">
        <f t="shared" si="88"/>
        <v/>
      </c>
      <c r="G958" s="5" t="str">
        <f>IF(A958&lt;&gt;"",IF($M$12,_xlfn.XLOOKUP(A958,Harcamalar!$D$2:$D$100,Harcamalar!$G$2:$G$100,0),0),"")</f>
        <v/>
      </c>
      <c r="H958" s="5" t="str">
        <f>IF(A958&lt;&gt;"",IF($M$12,_xlfn.XLOOKUP(A958,Harcamalar!$D$2:$D$120,Harcamalar!$H$2:$H$120,""),""),"")</f>
        <v/>
      </c>
      <c r="I958" s="5" t="str">
        <f t="shared" si="89"/>
        <v/>
      </c>
    </row>
    <row r="959" spans="2:9" x14ac:dyDescent="0.25">
      <c r="B959" s="7" t="str">
        <f t="shared" si="85"/>
        <v/>
      </c>
      <c r="C959" s="5" t="str">
        <f t="shared" si="90"/>
        <v/>
      </c>
      <c r="D959" s="5" t="str">
        <f t="shared" si="86"/>
        <v/>
      </c>
      <c r="E959" s="5" t="str">
        <f t="shared" si="87"/>
        <v/>
      </c>
      <c r="F959" s="5" t="str">
        <f t="shared" si="88"/>
        <v/>
      </c>
      <c r="G959" s="5" t="str">
        <f>IF(A959&lt;&gt;"",IF($M$12,_xlfn.XLOOKUP(A959,Harcamalar!$D$2:$D$100,Harcamalar!$G$2:$G$100,0),0),"")</f>
        <v/>
      </c>
      <c r="H959" s="5" t="str">
        <f>IF(A959&lt;&gt;"",IF($M$12,_xlfn.XLOOKUP(A959,Harcamalar!$D$2:$D$120,Harcamalar!$H$2:$H$120,""),""),"")</f>
        <v/>
      </c>
      <c r="I959" s="5" t="str">
        <f t="shared" si="89"/>
        <v/>
      </c>
    </row>
    <row r="960" spans="2:9" x14ac:dyDescent="0.25">
      <c r="B960" s="7" t="str">
        <f t="shared" si="85"/>
        <v/>
      </c>
      <c r="C960" s="5" t="str">
        <f t="shared" si="90"/>
        <v/>
      </c>
      <c r="D960" s="5" t="str">
        <f t="shared" si="86"/>
        <v/>
      </c>
      <c r="E960" s="5" t="str">
        <f t="shared" si="87"/>
        <v/>
      </c>
      <c r="F960" s="5" t="str">
        <f t="shared" si="88"/>
        <v/>
      </c>
      <c r="G960" s="5" t="str">
        <f>IF(A960&lt;&gt;"",IF($M$12,_xlfn.XLOOKUP(A960,Harcamalar!$D$2:$D$100,Harcamalar!$G$2:$G$100,0),0),"")</f>
        <v/>
      </c>
      <c r="H960" s="5" t="str">
        <f>IF(A960&lt;&gt;"",IF($M$12,_xlfn.XLOOKUP(A960,Harcamalar!$D$2:$D$120,Harcamalar!$H$2:$H$120,""),""),"")</f>
        <v/>
      </c>
      <c r="I960" s="5" t="str">
        <f t="shared" si="89"/>
        <v/>
      </c>
    </row>
    <row r="961" spans="2:9" x14ac:dyDescent="0.25">
      <c r="B961" s="7" t="str">
        <f t="shared" si="85"/>
        <v/>
      </c>
      <c r="C961" s="5" t="str">
        <f t="shared" si="90"/>
        <v/>
      </c>
      <c r="D961" s="5" t="str">
        <f t="shared" si="86"/>
        <v/>
      </c>
      <c r="E961" s="5" t="str">
        <f t="shared" si="87"/>
        <v/>
      </c>
      <c r="F961" s="5" t="str">
        <f t="shared" si="88"/>
        <v/>
      </c>
      <c r="G961" s="5" t="str">
        <f>IF(A961&lt;&gt;"",IF($M$12,_xlfn.XLOOKUP(A961,Harcamalar!$D$2:$D$100,Harcamalar!$G$2:$G$100,0),0),"")</f>
        <v/>
      </c>
      <c r="H961" s="5" t="str">
        <f>IF(A961&lt;&gt;"",IF($M$12,_xlfn.XLOOKUP(A961,Harcamalar!$D$2:$D$120,Harcamalar!$H$2:$H$120,""),""),"")</f>
        <v/>
      </c>
      <c r="I961" s="5" t="str">
        <f t="shared" si="89"/>
        <v/>
      </c>
    </row>
    <row r="962" spans="2:9" x14ac:dyDescent="0.25">
      <c r="B962" s="7" t="str">
        <f t="shared" ref="B962:B1025" si="91">IF(A962&lt;&gt;"",yas+YEAR(A962)-YEAR(hesapbaslangictarihi),"")</f>
        <v/>
      </c>
      <c r="C962" s="5" t="str">
        <f t="shared" si="90"/>
        <v/>
      </c>
      <c r="D962" s="5" t="str">
        <f t="shared" ref="D962:D1025" si="92">IF($A962&lt;&gt;"",maas*(1+maasartisorani)^(YEAR(A962)-YEAR(hesapbaslangictarihi)),"")</f>
        <v/>
      </c>
      <c r="E962" s="5" t="str">
        <f t="shared" ref="E962:E1025" si="93">IF($A962&lt;&gt;"",D962*tasarruforani,"")</f>
        <v/>
      </c>
      <c r="F962" s="5" t="str">
        <f t="shared" ref="F962:F1025" si="94">IF($A962&lt;&gt;"",C962*reelkazancorani,"")</f>
        <v/>
      </c>
      <c r="G962" s="5" t="str">
        <f>IF(A962&lt;&gt;"",IF($M$12,_xlfn.XLOOKUP(A962,Harcamalar!$D$2:$D$100,Harcamalar!$G$2:$G$100,0),0),"")</f>
        <v/>
      </c>
      <c r="H962" s="5" t="str">
        <f>IF(A962&lt;&gt;"",IF($M$12,_xlfn.XLOOKUP(A962,Harcamalar!$D$2:$D$120,Harcamalar!$H$2:$H$120,""),""),"")</f>
        <v/>
      </c>
      <c r="I962" s="5" t="str">
        <f t="shared" si="89"/>
        <v/>
      </c>
    </row>
    <row r="963" spans="2:9" x14ac:dyDescent="0.25">
      <c r="B963" s="7" t="str">
        <f t="shared" si="91"/>
        <v/>
      </c>
      <c r="C963" s="5" t="str">
        <f t="shared" si="90"/>
        <v/>
      </c>
      <c r="D963" s="5" t="str">
        <f t="shared" si="92"/>
        <v/>
      </c>
      <c r="E963" s="5" t="str">
        <f t="shared" si="93"/>
        <v/>
      </c>
      <c r="F963" s="5" t="str">
        <f t="shared" si="94"/>
        <v/>
      </c>
      <c r="G963" s="5" t="str">
        <f>IF(A963&lt;&gt;"",IF($M$12,_xlfn.XLOOKUP(A963,Harcamalar!$D$2:$D$100,Harcamalar!$G$2:$G$100,0),0),"")</f>
        <v/>
      </c>
      <c r="H963" s="5" t="str">
        <f>IF(A963&lt;&gt;"",IF($M$12,_xlfn.XLOOKUP(A963,Harcamalar!$D$2:$D$120,Harcamalar!$H$2:$H$120,""),""),"")</f>
        <v/>
      </c>
      <c r="I963" s="5" t="str">
        <f t="shared" ref="I963:I1026" si="95">IF($A963&lt;&gt;"",C963+F963+E963-G963,"")</f>
        <v/>
      </c>
    </row>
    <row r="964" spans="2:9" x14ac:dyDescent="0.25">
      <c r="B964" s="7" t="str">
        <f t="shared" si="91"/>
        <v/>
      </c>
      <c r="C964" s="5" t="str">
        <f t="shared" si="90"/>
        <v/>
      </c>
      <c r="D964" s="5" t="str">
        <f t="shared" si="92"/>
        <v/>
      </c>
      <c r="E964" s="5" t="str">
        <f t="shared" si="93"/>
        <v/>
      </c>
      <c r="F964" s="5" t="str">
        <f t="shared" si="94"/>
        <v/>
      </c>
      <c r="G964" s="5" t="str">
        <f>IF(A964&lt;&gt;"",IF($M$12,_xlfn.XLOOKUP(A964,Harcamalar!$D$2:$D$100,Harcamalar!$G$2:$G$100,0),0),"")</f>
        <v/>
      </c>
      <c r="H964" s="5" t="str">
        <f>IF(A964&lt;&gt;"",IF($M$12,_xlfn.XLOOKUP(A964,Harcamalar!$D$2:$D$120,Harcamalar!$H$2:$H$120,""),""),"")</f>
        <v/>
      </c>
      <c r="I964" s="5" t="str">
        <f t="shared" si="95"/>
        <v/>
      </c>
    </row>
    <row r="965" spans="2:9" x14ac:dyDescent="0.25">
      <c r="B965" s="7" t="str">
        <f t="shared" si="91"/>
        <v/>
      </c>
      <c r="C965" s="5" t="str">
        <f t="shared" si="90"/>
        <v/>
      </c>
      <c r="D965" s="5" t="str">
        <f t="shared" si="92"/>
        <v/>
      </c>
      <c r="E965" s="5" t="str">
        <f t="shared" si="93"/>
        <v/>
      </c>
      <c r="F965" s="5" t="str">
        <f t="shared" si="94"/>
        <v/>
      </c>
      <c r="G965" s="5" t="str">
        <f>IF(A965&lt;&gt;"",IF($M$12,_xlfn.XLOOKUP(A965,Harcamalar!$D$2:$D$100,Harcamalar!$G$2:$G$100,0),0),"")</f>
        <v/>
      </c>
      <c r="H965" s="5" t="str">
        <f>IF(A965&lt;&gt;"",IF($M$12,_xlfn.XLOOKUP(A965,Harcamalar!$D$2:$D$120,Harcamalar!$H$2:$H$120,""),""),"")</f>
        <v/>
      </c>
      <c r="I965" s="5" t="str">
        <f t="shared" si="95"/>
        <v/>
      </c>
    </row>
    <row r="966" spans="2:9" x14ac:dyDescent="0.25">
      <c r="B966" s="7" t="str">
        <f t="shared" si="91"/>
        <v/>
      </c>
      <c r="C966" s="5" t="str">
        <f t="shared" si="90"/>
        <v/>
      </c>
      <c r="D966" s="5" t="str">
        <f t="shared" si="92"/>
        <v/>
      </c>
      <c r="E966" s="5" t="str">
        <f t="shared" si="93"/>
        <v/>
      </c>
      <c r="F966" s="5" t="str">
        <f t="shared" si="94"/>
        <v/>
      </c>
      <c r="G966" s="5" t="str">
        <f>IF(A966&lt;&gt;"",IF($M$12,_xlfn.XLOOKUP(A966,Harcamalar!$D$2:$D$100,Harcamalar!$G$2:$G$100,0),0),"")</f>
        <v/>
      </c>
      <c r="H966" s="5" t="str">
        <f>IF(A966&lt;&gt;"",IF($M$12,_xlfn.XLOOKUP(A966,Harcamalar!$D$2:$D$120,Harcamalar!$H$2:$H$120,""),""),"")</f>
        <v/>
      </c>
      <c r="I966" s="5" t="str">
        <f t="shared" si="95"/>
        <v/>
      </c>
    </row>
    <row r="967" spans="2:9" x14ac:dyDescent="0.25">
      <c r="B967" s="7" t="str">
        <f t="shared" si="91"/>
        <v/>
      </c>
      <c r="C967" s="5" t="str">
        <f t="shared" si="90"/>
        <v/>
      </c>
      <c r="D967" s="5" t="str">
        <f t="shared" si="92"/>
        <v/>
      </c>
      <c r="E967" s="5" t="str">
        <f t="shared" si="93"/>
        <v/>
      </c>
      <c r="F967" s="5" t="str">
        <f t="shared" si="94"/>
        <v/>
      </c>
      <c r="G967" s="5" t="str">
        <f>IF(A967&lt;&gt;"",IF($M$12,_xlfn.XLOOKUP(A967,Harcamalar!$D$2:$D$100,Harcamalar!$G$2:$G$100,0),0),"")</f>
        <v/>
      </c>
      <c r="H967" s="5" t="str">
        <f>IF(A967&lt;&gt;"",IF($M$12,_xlfn.XLOOKUP(A967,Harcamalar!$D$2:$D$120,Harcamalar!$H$2:$H$120,""),""),"")</f>
        <v/>
      </c>
      <c r="I967" s="5" t="str">
        <f t="shared" si="95"/>
        <v/>
      </c>
    </row>
    <row r="968" spans="2:9" x14ac:dyDescent="0.25">
      <c r="B968" s="7" t="str">
        <f t="shared" si="91"/>
        <v/>
      </c>
      <c r="C968" s="5" t="str">
        <f t="shared" si="90"/>
        <v/>
      </c>
      <c r="D968" s="5" t="str">
        <f t="shared" si="92"/>
        <v/>
      </c>
      <c r="E968" s="5" t="str">
        <f t="shared" si="93"/>
        <v/>
      </c>
      <c r="F968" s="5" t="str">
        <f t="shared" si="94"/>
        <v/>
      </c>
      <c r="G968" s="5" t="str">
        <f>IF(A968&lt;&gt;"",IF($M$12,_xlfn.XLOOKUP(A968,Harcamalar!$D$2:$D$100,Harcamalar!$G$2:$G$100,0),0),"")</f>
        <v/>
      </c>
      <c r="H968" s="5" t="str">
        <f>IF(A968&lt;&gt;"",IF($M$12,_xlfn.XLOOKUP(A968,Harcamalar!$D$2:$D$120,Harcamalar!$H$2:$H$120,""),""),"")</f>
        <v/>
      </c>
      <c r="I968" s="5" t="str">
        <f t="shared" si="95"/>
        <v/>
      </c>
    </row>
    <row r="969" spans="2:9" x14ac:dyDescent="0.25">
      <c r="B969" s="7" t="str">
        <f t="shared" si="91"/>
        <v/>
      </c>
      <c r="C969" s="5" t="str">
        <f t="shared" si="90"/>
        <v/>
      </c>
      <c r="D969" s="5" t="str">
        <f t="shared" si="92"/>
        <v/>
      </c>
      <c r="E969" s="5" t="str">
        <f t="shared" si="93"/>
        <v/>
      </c>
      <c r="F969" s="5" t="str">
        <f t="shared" si="94"/>
        <v/>
      </c>
      <c r="G969" s="5" t="str">
        <f>IF(A969&lt;&gt;"",IF($M$12,_xlfn.XLOOKUP(A969,Harcamalar!$D$2:$D$100,Harcamalar!$G$2:$G$100,0),0),"")</f>
        <v/>
      </c>
      <c r="H969" s="5" t="str">
        <f>IF(A969&lt;&gt;"",IF($M$12,_xlfn.XLOOKUP(A969,Harcamalar!$D$2:$D$120,Harcamalar!$H$2:$H$120,""),""),"")</f>
        <v/>
      </c>
      <c r="I969" s="5" t="str">
        <f t="shared" si="95"/>
        <v/>
      </c>
    </row>
    <row r="970" spans="2:9" x14ac:dyDescent="0.25">
      <c r="B970" s="7" t="str">
        <f t="shared" si="91"/>
        <v/>
      </c>
      <c r="C970" s="5" t="str">
        <f t="shared" si="90"/>
        <v/>
      </c>
      <c r="D970" s="5" t="str">
        <f t="shared" si="92"/>
        <v/>
      </c>
      <c r="E970" s="5" t="str">
        <f t="shared" si="93"/>
        <v/>
      </c>
      <c r="F970" s="5" t="str">
        <f t="shared" si="94"/>
        <v/>
      </c>
      <c r="G970" s="5" t="str">
        <f>IF(A970&lt;&gt;"",IF($M$12,_xlfn.XLOOKUP(A970,Harcamalar!$D$2:$D$100,Harcamalar!$G$2:$G$100,0),0),"")</f>
        <v/>
      </c>
      <c r="H970" s="5" t="str">
        <f>IF(A970&lt;&gt;"",IF($M$12,_xlfn.XLOOKUP(A970,Harcamalar!$D$2:$D$120,Harcamalar!$H$2:$H$120,""),""),"")</f>
        <v/>
      </c>
      <c r="I970" s="5" t="str">
        <f t="shared" si="95"/>
        <v/>
      </c>
    </row>
    <row r="971" spans="2:9" x14ac:dyDescent="0.25">
      <c r="B971" s="7" t="str">
        <f t="shared" si="91"/>
        <v/>
      </c>
      <c r="C971" s="5" t="str">
        <f t="shared" si="90"/>
        <v/>
      </c>
      <c r="D971" s="5" t="str">
        <f t="shared" si="92"/>
        <v/>
      </c>
      <c r="E971" s="5" t="str">
        <f t="shared" si="93"/>
        <v/>
      </c>
      <c r="F971" s="5" t="str">
        <f t="shared" si="94"/>
        <v/>
      </c>
      <c r="G971" s="5" t="str">
        <f>IF(A971&lt;&gt;"",IF($M$12,_xlfn.XLOOKUP(A971,Harcamalar!$D$2:$D$100,Harcamalar!$G$2:$G$100,0),0),"")</f>
        <v/>
      </c>
      <c r="H971" s="5" t="str">
        <f>IF(A971&lt;&gt;"",IF($M$12,_xlfn.XLOOKUP(A971,Harcamalar!$D$2:$D$120,Harcamalar!$H$2:$H$120,""),""),"")</f>
        <v/>
      </c>
      <c r="I971" s="5" t="str">
        <f t="shared" si="95"/>
        <v/>
      </c>
    </row>
    <row r="972" spans="2:9" x14ac:dyDescent="0.25">
      <c r="B972" s="7" t="str">
        <f t="shared" si="91"/>
        <v/>
      </c>
      <c r="C972" s="5" t="str">
        <f t="shared" si="90"/>
        <v/>
      </c>
      <c r="D972" s="5" t="str">
        <f t="shared" si="92"/>
        <v/>
      </c>
      <c r="E972" s="5" t="str">
        <f t="shared" si="93"/>
        <v/>
      </c>
      <c r="F972" s="5" t="str">
        <f t="shared" si="94"/>
        <v/>
      </c>
      <c r="G972" s="5" t="str">
        <f>IF(A972&lt;&gt;"",IF($M$12,_xlfn.XLOOKUP(A972,Harcamalar!$D$2:$D$100,Harcamalar!$G$2:$G$100,0),0),"")</f>
        <v/>
      </c>
      <c r="H972" s="5" t="str">
        <f>IF(A972&lt;&gt;"",IF($M$12,_xlfn.XLOOKUP(A972,Harcamalar!$D$2:$D$120,Harcamalar!$H$2:$H$120,""),""),"")</f>
        <v/>
      </c>
      <c r="I972" s="5" t="str">
        <f t="shared" si="95"/>
        <v/>
      </c>
    </row>
    <row r="973" spans="2:9" x14ac:dyDescent="0.25">
      <c r="B973" s="7" t="str">
        <f t="shared" si="91"/>
        <v/>
      </c>
      <c r="C973" s="5" t="str">
        <f t="shared" si="90"/>
        <v/>
      </c>
      <c r="D973" s="5" t="str">
        <f t="shared" si="92"/>
        <v/>
      </c>
      <c r="E973" s="5" t="str">
        <f t="shared" si="93"/>
        <v/>
      </c>
      <c r="F973" s="5" t="str">
        <f t="shared" si="94"/>
        <v/>
      </c>
      <c r="G973" s="5" t="str">
        <f>IF(A973&lt;&gt;"",IF($M$12,_xlfn.XLOOKUP(A973,Harcamalar!$D$2:$D$100,Harcamalar!$G$2:$G$100,0),0),"")</f>
        <v/>
      </c>
      <c r="H973" s="5" t="str">
        <f>IF(A973&lt;&gt;"",IF($M$12,_xlfn.XLOOKUP(A973,Harcamalar!$D$2:$D$120,Harcamalar!$H$2:$H$120,""),""),"")</f>
        <v/>
      </c>
      <c r="I973" s="5" t="str">
        <f t="shared" si="95"/>
        <v/>
      </c>
    </row>
    <row r="974" spans="2:9" x14ac:dyDescent="0.25">
      <c r="B974" s="7" t="str">
        <f t="shared" si="91"/>
        <v/>
      </c>
      <c r="C974" s="5" t="str">
        <f t="shared" si="90"/>
        <v/>
      </c>
      <c r="D974" s="5" t="str">
        <f t="shared" si="92"/>
        <v/>
      </c>
      <c r="E974" s="5" t="str">
        <f t="shared" si="93"/>
        <v/>
      </c>
      <c r="F974" s="5" t="str">
        <f t="shared" si="94"/>
        <v/>
      </c>
      <c r="G974" s="5" t="str">
        <f>IF(A974&lt;&gt;"",IF($M$12,_xlfn.XLOOKUP(A974,Harcamalar!$D$2:$D$100,Harcamalar!$G$2:$G$100,0),0),"")</f>
        <v/>
      </c>
      <c r="H974" s="5" t="str">
        <f>IF(A974&lt;&gt;"",IF($M$12,_xlfn.XLOOKUP(A974,Harcamalar!$D$2:$D$120,Harcamalar!$H$2:$H$120,""),""),"")</f>
        <v/>
      </c>
      <c r="I974" s="5" t="str">
        <f t="shared" si="95"/>
        <v/>
      </c>
    </row>
    <row r="975" spans="2:9" x14ac:dyDescent="0.25">
      <c r="B975" s="7" t="str">
        <f t="shared" si="91"/>
        <v/>
      </c>
      <c r="C975" s="5" t="str">
        <f t="shared" si="90"/>
        <v/>
      </c>
      <c r="D975" s="5" t="str">
        <f t="shared" si="92"/>
        <v/>
      </c>
      <c r="E975" s="5" t="str">
        <f t="shared" si="93"/>
        <v/>
      </c>
      <c r="F975" s="5" t="str">
        <f t="shared" si="94"/>
        <v/>
      </c>
      <c r="G975" s="5" t="str">
        <f>IF(A975&lt;&gt;"",IF($M$12,_xlfn.XLOOKUP(A975,Harcamalar!$D$2:$D$100,Harcamalar!$G$2:$G$100,0),0),"")</f>
        <v/>
      </c>
      <c r="H975" s="5" t="str">
        <f>IF(A975&lt;&gt;"",IF($M$12,_xlfn.XLOOKUP(A975,Harcamalar!$D$2:$D$120,Harcamalar!$H$2:$H$120,""),""),"")</f>
        <v/>
      </c>
      <c r="I975" s="5" t="str">
        <f t="shared" si="95"/>
        <v/>
      </c>
    </row>
    <row r="976" spans="2:9" x14ac:dyDescent="0.25">
      <c r="B976" s="7" t="str">
        <f t="shared" si="91"/>
        <v/>
      </c>
      <c r="C976" s="5" t="str">
        <f t="shared" si="90"/>
        <v/>
      </c>
      <c r="D976" s="5" t="str">
        <f t="shared" si="92"/>
        <v/>
      </c>
      <c r="E976" s="5" t="str">
        <f t="shared" si="93"/>
        <v/>
      </c>
      <c r="F976" s="5" t="str">
        <f t="shared" si="94"/>
        <v/>
      </c>
      <c r="G976" s="5" t="str">
        <f>IF(A976&lt;&gt;"",IF($M$12,_xlfn.XLOOKUP(A976,Harcamalar!$D$2:$D$100,Harcamalar!$G$2:$G$100,0),0),"")</f>
        <v/>
      </c>
      <c r="H976" s="5" t="str">
        <f>IF(A976&lt;&gt;"",IF($M$12,_xlfn.XLOOKUP(A976,Harcamalar!$D$2:$D$120,Harcamalar!$H$2:$H$120,""),""),"")</f>
        <v/>
      </c>
      <c r="I976" s="5" t="str">
        <f t="shared" si="95"/>
        <v/>
      </c>
    </row>
    <row r="977" spans="2:9" x14ac:dyDescent="0.25">
      <c r="B977" s="7" t="str">
        <f t="shared" si="91"/>
        <v/>
      </c>
      <c r="C977" s="5" t="str">
        <f t="shared" si="90"/>
        <v/>
      </c>
      <c r="D977" s="5" t="str">
        <f t="shared" si="92"/>
        <v/>
      </c>
      <c r="E977" s="5" t="str">
        <f t="shared" si="93"/>
        <v/>
      </c>
      <c r="F977" s="5" t="str">
        <f t="shared" si="94"/>
        <v/>
      </c>
      <c r="G977" s="5" t="str">
        <f>IF(A977&lt;&gt;"",IF($M$12,_xlfn.XLOOKUP(A977,Harcamalar!$D$2:$D$100,Harcamalar!$G$2:$G$100,0),0),"")</f>
        <v/>
      </c>
      <c r="H977" s="5" t="str">
        <f>IF(A977&lt;&gt;"",IF($M$12,_xlfn.XLOOKUP(A977,Harcamalar!$D$2:$D$120,Harcamalar!$H$2:$H$120,""),""),"")</f>
        <v/>
      </c>
      <c r="I977" s="5" t="str">
        <f t="shared" si="95"/>
        <v/>
      </c>
    </row>
    <row r="978" spans="2:9" x14ac:dyDescent="0.25">
      <c r="B978" s="7" t="str">
        <f t="shared" si="91"/>
        <v/>
      </c>
      <c r="C978" s="5" t="str">
        <f t="shared" si="90"/>
        <v/>
      </c>
      <c r="D978" s="5" t="str">
        <f t="shared" si="92"/>
        <v/>
      </c>
      <c r="E978" s="5" t="str">
        <f t="shared" si="93"/>
        <v/>
      </c>
      <c r="F978" s="5" t="str">
        <f t="shared" si="94"/>
        <v/>
      </c>
      <c r="G978" s="5" t="str">
        <f>IF(A978&lt;&gt;"",IF($M$12,_xlfn.XLOOKUP(A978,Harcamalar!$D$2:$D$100,Harcamalar!$G$2:$G$100,0),0),"")</f>
        <v/>
      </c>
      <c r="H978" s="5" t="str">
        <f>IF(A978&lt;&gt;"",IF($M$12,_xlfn.XLOOKUP(A978,Harcamalar!$D$2:$D$120,Harcamalar!$H$2:$H$120,""),""),"")</f>
        <v/>
      </c>
      <c r="I978" s="5" t="str">
        <f t="shared" si="95"/>
        <v/>
      </c>
    </row>
    <row r="979" spans="2:9" x14ac:dyDescent="0.25">
      <c r="B979" s="7" t="str">
        <f t="shared" si="91"/>
        <v/>
      </c>
      <c r="C979" s="5" t="str">
        <f t="shared" si="90"/>
        <v/>
      </c>
      <c r="D979" s="5" t="str">
        <f t="shared" si="92"/>
        <v/>
      </c>
      <c r="E979" s="5" t="str">
        <f t="shared" si="93"/>
        <v/>
      </c>
      <c r="F979" s="5" t="str">
        <f t="shared" si="94"/>
        <v/>
      </c>
      <c r="G979" s="5" t="str">
        <f>IF(A979&lt;&gt;"",IF($M$12,_xlfn.XLOOKUP(A979,Harcamalar!$D$2:$D$100,Harcamalar!$G$2:$G$100,0),0),"")</f>
        <v/>
      </c>
      <c r="H979" s="5" t="str">
        <f>IF(A979&lt;&gt;"",IF($M$12,_xlfn.XLOOKUP(A979,Harcamalar!$D$2:$D$120,Harcamalar!$H$2:$H$120,""),""),"")</f>
        <v/>
      </c>
      <c r="I979" s="5" t="str">
        <f t="shared" si="95"/>
        <v/>
      </c>
    </row>
    <row r="980" spans="2:9" x14ac:dyDescent="0.25">
      <c r="B980" s="7" t="str">
        <f t="shared" si="91"/>
        <v/>
      </c>
      <c r="C980" s="5" t="str">
        <f t="shared" si="90"/>
        <v/>
      </c>
      <c r="D980" s="5" t="str">
        <f t="shared" si="92"/>
        <v/>
      </c>
      <c r="E980" s="5" t="str">
        <f t="shared" si="93"/>
        <v/>
      </c>
      <c r="F980" s="5" t="str">
        <f t="shared" si="94"/>
        <v/>
      </c>
      <c r="G980" s="5" t="str">
        <f>IF(A980&lt;&gt;"",IF($M$12,_xlfn.XLOOKUP(A980,Harcamalar!$D$2:$D$100,Harcamalar!$G$2:$G$100,0),0),"")</f>
        <v/>
      </c>
      <c r="H980" s="5" t="str">
        <f>IF(A980&lt;&gt;"",IF($M$12,_xlfn.XLOOKUP(A980,Harcamalar!$D$2:$D$120,Harcamalar!$H$2:$H$120,""),""),"")</f>
        <v/>
      </c>
      <c r="I980" s="5" t="str">
        <f t="shared" si="95"/>
        <v/>
      </c>
    </row>
    <row r="981" spans="2:9" x14ac:dyDescent="0.25">
      <c r="B981" s="7" t="str">
        <f t="shared" si="91"/>
        <v/>
      </c>
      <c r="C981" s="5" t="str">
        <f t="shared" si="90"/>
        <v/>
      </c>
      <c r="D981" s="5" t="str">
        <f t="shared" si="92"/>
        <v/>
      </c>
      <c r="E981" s="5" t="str">
        <f t="shared" si="93"/>
        <v/>
      </c>
      <c r="F981" s="5" t="str">
        <f t="shared" si="94"/>
        <v/>
      </c>
      <c r="G981" s="5" t="str">
        <f>IF(A981&lt;&gt;"",IF($M$12,_xlfn.XLOOKUP(A981,Harcamalar!$D$2:$D$100,Harcamalar!$G$2:$G$100,0),0),"")</f>
        <v/>
      </c>
      <c r="H981" s="5" t="str">
        <f>IF(A981&lt;&gt;"",IF($M$12,_xlfn.XLOOKUP(A981,Harcamalar!$D$2:$D$120,Harcamalar!$H$2:$H$120,""),""),"")</f>
        <v/>
      </c>
      <c r="I981" s="5" t="str">
        <f t="shared" si="95"/>
        <v/>
      </c>
    </row>
    <row r="982" spans="2:9" x14ac:dyDescent="0.25">
      <c r="B982" s="7" t="str">
        <f t="shared" si="91"/>
        <v/>
      </c>
      <c r="C982" s="5" t="str">
        <f t="shared" si="90"/>
        <v/>
      </c>
      <c r="D982" s="5" t="str">
        <f t="shared" si="92"/>
        <v/>
      </c>
      <c r="E982" s="5" t="str">
        <f t="shared" si="93"/>
        <v/>
      </c>
      <c r="F982" s="5" t="str">
        <f t="shared" si="94"/>
        <v/>
      </c>
      <c r="G982" s="5" t="str">
        <f>IF(A982&lt;&gt;"",IF($M$12,_xlfn.XLOOKUP(A982,Harcamalar!$D$2:$D$100,Harcamalar!$G$2:$G$100,0),0),"")</f>
        <v/>
      </c>
      <c r="H982" s="5" t="str">
        <f>IF(A982&lt;&gt;"",IF($M$12,_xlfn.XLOOKUP(A982,Harcamalar!$D$2:$D$120,Harcamalar!$H$2:$H$120,""),""),"")</f>
        <v/>
      </c>
      <c r="I982" s="5" t="str">
        <f t="shared" si="95"/>
        <v/>
      </c>
    </row>
    <row r="983" spans="2:9" x14ac:dyDescent="0.25">
      <c r="B983" s="7" t="str">
        <f t="shared" si="91"/>
        <v/>
      </c>
      <c r="C983" s="5" t="str">
        <f t="shared" si="90"/>
        <v/>
      </c>
      <c r="D983" s="5" t="str">
        <f t="shared" si="92"/>
        <v/>
      </c>
      <c r="E983" s="5" t="str">
        <f t="shared" si="93"/>
        <v/>
      </c>
      <c r="F983" s="5" t="str">
        <f t="shared" si="94"/>
        <v/>
      </c>
      <c r="G983" s="5" t="str">
        <f>IF(A983&lt;&gt;"",IF($M$12,_xlfn.XLOOKUP(A983,Harcamalar!$D$2:$D$100,Harcamalar!$G$2:$G$100,0),0),"")</f>
        <v/>
      </c>
      <c r="H983" s="5" t="str">
        <f>IF(A983&lt;&gt;"",IF($M$12,_xlfn.XLOOKUP(A983,Harcamalar!$D$2:$D$120,Harcamalar!$H$2:$H$120,""),""),"")</f>
        <v/>
      </c>
      <c r="I983" s="5" t="str">
        <f t="shared" si="95"/>
        <v/>
      </c>
    </row>
    <row r="984" spans="2:9" x14ac:dyDescent="0.25">
      <c r="B984" s="7" t="str">
        <f t="shared" si="91"/>
        <v/>
      </c>
      <c r="C984" s="5" t="str">
        <f t="shared" si="90"/>
        <v/>
      </c>
      <c r="D984" s="5" t="str">
        <f t="shared" si="92"/>
        <v/>
      </c>
      <c r="E984" s="5" t="str">
        <f t="shared" si="93"/>
        <v/>
      </c>
      <c r="F984" s="5" t="str">
        <f t="shared" si="94"/>
        <v/>
      </c>
      <c r="G984" s="5" t="str">
        <f>IF(A984&lt;&gt;"",IF($M$12,_xlfn.XLOOKUP(A984,Harcamalar!$D$2:$D$100,Harcamalar!$G$2:$G$100,0),0),"")</f>
        <v/>
      </c>
      <c r="H984" s="5" t="str">
        <f>IF(A984&lt;&gt;"",IF($M$12,_xlfn.XLOOKUP(A984,Harcamalar!$D$2:$D$120,Harcamalar!$H$2:$H$120,""),""),"")</f>
        <v/>
      </c>
      <c r="I984" s="5" t="str">
        <f t="shared" si="95"/>
        <v/>
      </c>
    </row>
    <row r="985" spans="2:9" x14ac:dyDescent="0.25">
      <c r="B985" s="7" t="str">
        <f t="shared" si="91"/>
        <v/>
      </c>
      <c r="C985" s="5" t="str">
        <f t="shared" si="90"/>
        <v/>
      </c>
      <c r="D985" s="5" t="str">
        <f t="shared" si="92"/>
        <v/>
      </c>
      <c r="E985" s="5" t="str">
        <f t="shared" si="93"/>
        <v/>
      </c>
      <c r="F985" s="5" t="str">
        <f t="shared" si="94"/>
        <v/>
      </c>
      <c r="G985" s="5" t="str">
        <f>IF(A985&lt;&gt;"",IF($M$12,_xlfn.XLOOKUP(A985,Harcamalar!$D$2:$D$100,Harcamalar!$G$2:$G$100,0),0),"")</f>
        <v/>
      </c>
      <c r="H985" s="5" t="str">
        <f>IF(A985&lt;&gt;"",IF($M$12,_xlfn.XLOOKUP(A985,Harcamalar!$D$2:$D$120,Harcamalar!$H$2:$H$120,""),""),"")</f>
        <v/>
      </c>
      <c r="I985" s="5" t="str">
        <f t="shared" si="95"/>
        <v/>
      </c>
    </row>
    <row r="986" spans="2:9" x14ac:dyDescent="0.25">
      <c r="B986" s="7" t="str">
        <f t="shared" si="91"/>
        <v/>
      </c>
      <c r="C986" s="5" t="str">
        <f t="shared" si="90"/>
        <v/>
      </c>
      <c r="D986" s="5" t="str">
        <f t="shared" si="92"/>
        <v/>
      </c>
      <c r="E986" s="5" t="str">
        <f t="shared" si="93"/>
        <v/>
      </c>
      <c r="F986" s="5" t="str">
        <f t="shared" si="94"/>
        <v/>
      </c>
      <c r="G986" s="5" t="str">
        <f>IF(A986&lt;&gt;"",IF($M$12,_xlfn.XLOOKUP(A986,Harcamalar!$D$2:$D$100,Harcamalar!$G$2:$G$100,0),0),"")</f>
        <v/>
      </c>
      <c r="H986" s="5" t="str">
        <f>IF(A986&lt;&gt;"",IF($M$12,_xlfn.XLOOKUP(A986,Harcamalar!$D$2:$D$120,Harcamalar!$H$2:$H$120,""),""),"")</f>
        <v/>
      </c>
      <c r="I986" s="5" t="str">
        <f t="shared" si="95"/>
        <v/>
      </c>
    </row>
    <row r="987" spans="2:9" x14ac:dyDescent="0.25">
      <c r="B987" s="7" t="str">
        <f t="shared" si="91"/>
        <v/>
      </c>
      <c r="C987" s="5" t="str">
        <f t="shared" si="90"/>
        <v/>
      </c>
      <c r="D987" s="5" t="str">
        <f t="shared" si="92"/>
        <v/>
      </c>
      <c r="E987" s="5" t="str">
        <f t="shared" si="93"/>
        <v/>
      </c>
      <c r="F987" s="5" t="str">
        <f t="shared" si="94"/>
        <v/>
      </c>
      <c r="G987" s="5" t="str">
        <f>IF(A987&lt;&gt;"",IF($M$12,_xlfn.XLOOKUP(A987,Harcamalar!$D$2:$D$100,Harcamalar!$G$2:$G$100,0),0),"")</f>
        <v/>
      </c>
      <c r="H987" s="5" t="str">
        <f>IF(A987&lt;&gt;"",IF($M$12,_xlfn.XLOOKUP(A987,Harcamalar!$D$2:$D$120,Harcamalar!$H$2:$H$120,""),""),"")</f>
        <v/>
      </c>
      <c r="I987" s="5" t="str">
        <f t="shared" si="95"/>
        <v/>
      </c>
    </row>
    <row r="988" spans="2:9" x14ac:dyDescent="0.25">
      <c r="B988" s="7" t="str">
        <f t="shared" si="91"/>
        <v/>
      </c>
      <c r="C988" s="5" t="str">
        <f t="shared" si="90"/>
        <v/>
      </c>
      <c r="D988" s="5" t="str">
        <f t="shared" si="92"/>
        <v/>
      </c>
      <c r="E988" s="5" t="str">
        <f t="shared" si="93"/>
        <v/>
      </c>
      <c r="F988" s="5" t="str">
        <f t="shared" si="94"/>
        <v/>
      </c>
      <c r="G988" s="5" t="str">
        <f>IF(A988&lt;&gt;"",IF($M$12,_xlfn.XLOOKUP(A988,Harcamalar!$D$2:$D$100,Harcamalar!$G$2:$G$100,0),0),"")</f>
        <v/>
      </c>
      <c r="H988" s="5" t="str">
        <f>IF(A988&lt;&gt;"",IF($M$12,_xlfn.XLOOKUP(A988,Harcamalar!$D$2:$D$120,Harcamalar!$H$2:$H$120,""),""),"")</f>
        <v/>
      </c>
      <c r="I988" s="5" t="str">
        <f t="shared" si="95"/>
        <v/>
      </c>
    </row>
    <row r="989" spans="2:9" x14ac:dyDescent="0.25">
      <c r="B989" s="7" t="str">
        <f t="shared" si="91"/>
        <v/>
      </c>
      <c r="C989" s="5" t="str">
        <f t="shared" si="90"/>
        <v/>
      </c>
      <c r="D989" s="5" t="str">
        <f t="shared" si="92"/>
        <v/>
      </c>
      <c r="E989" s="5" t="str">
        <f t="shared" si="93"/>
        <v/>
      </c>
      <c r="F989" s="5" t="str">
        <f t="shared" si="94"/>
        <v/>
      </c>
      <c r="G989" s="5" t="str">
        <f>IF(A989&lt;&gt;"",IF($M$12,_xlfn.XLOOKUP(A989,Harcamalar!$D$2:$D$100,Harcamalar!$G$2:$G$100,0),0),"")</f>
        <v/>
      </c>
      <c r="H989" s="5" t="str">
        <f>IF(A989&lt;&gt;"",IF($M$12,_xlfn.XLOOKUP(A989,Harcamalar!$D$2:$D$120,Harcamalar!$H$2:$H$120,""),""),"")</f>
        <v/>
      </c>
      <c r="I989" s="5" t="str">
        <f t="shared" si="95"/>
        <v/>
      </c>
    </row>
    <row r="990" spans="2:9" x14ac:dyDescent="0.25">
      <c r="B990" s="7" t="str">
        <f t="shared" si="91"/>
        <v/>
      </c>
      <c r="C990" s="5" t="str">
        <f t="shared" si="90"/>
        <v/>
      </c>
      <c r="D990" s="5" t="str">
        <f t="shared" si="92"/>
        <v/>
      </c>
      <c r="E990" s="5" t="str">
        <f t="shared" si="93"/>
        <v/>
      </c>
      <c r="F990" s="5" t="str">
        <f t="shared" si="94"/>
        <v/>
      </c>
      <c r="G990" s="5" t="str">
        <f>IF(A990&lt;&gt;"",IF($M$12,_xlfn.XLOOKUP(A990,Harcamalar!$D$2:$D$100,Harcamalar!$G$2:$G$100,0),0),"")</f>
        <v/>
      </c>
      <c r="H990" s="5" t="str">
        <f>IF(A990&lt;&gt;"",IF($M$12,_xlfn.XLOOKUP(A990,Harcamalar!$D$2:$D$120,Harcamalar!$H$2:$H$120,""),""),"")</f>
        <v/>
      </c>
      <c r="I990" s="5" t="str">
        <f t="shared" si="95"/>
        <v/>
      </c>
    </row>
    <row r="991" spans="2:9" x14ac:dyDescent="0.25">
      <c r="B991" s="7" t="str">
        <f t="shared" si="91"/>
        <v/>
      </c>
      <c r="C991" s="5" t="str">
        <f t="shared" si="90"/>
        <v/>
      </c>
      <c r="D991" s="5" t="str">
        <f t="shared" si="92"/>
        <v/>
      </c>
      <c r="E991" s="5" t="str">
        <f t="shared" si="93"/>
        <v/>
      </c>
      <c r="F991" s="5" t="str">
        <f t="shared" si="94"/>
        <v/>
      </c>
      <c r="G991" s="5" t="str">
        <f>IF(A991&lt;&gt;"",IF($M$12,_xlfn.XLOOKUP(A991,Harcamalar!$D$2:$D$100,Harcamalar!$G$2:$G$100,0),0),"")</f>
        <v/>
      </c>
      <c r="H991" s="5" t="str">
        <f>IF(A991&lt;&gt;"",IF($M$12,_xlfn.XLOOKUP(A991,Harcamalar!$D$2:$D$120,Harcamalar!$H$2:$H$120,""),""),"")</f>
        <v/>
      </c>
      <c r="I991" s="5" t="str">
        <f t="shared" si="95"/>
        <v/>
      </c>
    </row>
    <row r="992" spans="2:9" x14ac:dyDescent="0.25">
      <c r="B992" s="7" t="str">
        <f t="shared" si="91"/>
        <v/>
      </c>
      <c r="C992" s="5" t="str">
        <f t="shared" si="90"/>
        <v/>
      </c>
      <c r="D992" s="5" t="str">
        <f t="shared" si="92"/>
        <v/>
      </c>
      <c r="E992" s="5" t="str">
        <f t="shared" si="93"/>
        <v/>
      </c>
      <c r="F992" s="5" t="str">
        <f t="shared" si="94"/>
        <v/>
      </c>
      <c r="G992" s="5" t="str">
        <f>IF(A992&lt;&gt;"",IF($M$12,_xlfn.XLOOKUP(A992,Harcamalar!$D$2:$D$100,Harcamalar!$G$2:$G$100,0),0),"")</f>
        <v/>
      </c>
      <c r="H992" s="5" t="str">
        <f>IF(A992&lt;&gt;"",IF($M$12,_xlfn.XLOOKUP(A992,Harcamalar!$D$2:$D$120,Harcamalar!$H$2:$H$120,""),""),"")</f>
        <v/>
      </c>
      <c r="I992" s="5" t="str">
        <f t="shared" si="95"/>
        <v/>
      </c>
    </row>
    <row r="993" spans="2:9" x14ac:dyDescent="0.25">
      <c r="B993" s="7" t="str">
        <f t="shared" si="91"/>
        <v/>
      </c>
      <c r="C993" s="5" t="str">
        <f t="shared" si="90"/>
        <v/>
      </c>
      <c r="D993" s="5" t="str">
        <f t="shared" si="92"/>
        <v/>
      </c>
      <c r="E993" s="5" t="str">
        <f t="shared" si="93"/>
        <v/>
      </c>
      <c r="F993" s="5" t="str">
        <f t="shared" si="94"/>
        <v/>
      </c>
      <c r="G993" s="5" t="str">
        <f>IF(A993&lt;&gt;"",IF($M$12,_xlfn.XLOOKUP(A993,Harcamalar!$D$2:$D$100,Harcamalar!$G$2:$G$100,0),0),"")</f>
        <v/>
      </c>
      <c r="H993" s="5" t="str">
        <f>IF(A993&lt;&gt;"",IF($M$12,_xlfn.XLOOKUP(A993,Harcamalar!$D$2:$D$120,Harcamalar!$H$2:$H$120,""),""),"")</f>
        <v/>
      </c>
      <c r="I993" s="5" t="str">
        <f t="shared" si="95"/>
        <v/>
      </c>
    </row>
    <row r="994" spans="2:9" x14ac:dyDescent="0.25">
      <c r="B994" s="7" t="str">
        <f t="shared" si="91"/>
        <v/>
      </c>
      <c r="C994" s="5" t="str">
        <f t="shared" si="90"/>
        <v/>
      </c>
      <c r="D994" s="5" t="str">
        <f t="shared" si="92"/>
        <v/>
      </c>
      <c r="E994" s="5" t="str">
        <f t="shared" si="93"/>
        <v/>
      </c>
      <c r="F994" s="5" t="str">
        <f t="shared" si="94"/>
        <v/>
      </c>
      <c r="G994" s="5" t="str">
        <f>IF(A994&lt;&gt;"",IF($M$12,_xlfn.XLOOKUP(A994,Harcamalar!$D$2:$D$100,Harcamalar!$G$2:$G$100,0),0),"")</f>
        <v/>
      </c>
      <c r="H994" s="5" t="str">
        <f>IF(A994&lt;&gt;"",IF($M$12,_xlfn.XLOOKUP(A994,Harcamalar!$D$2:$D$120,Harcamalar!$H$2:$H$120,""),""),"")</f>
        <v/>
      </c>
      <c r="I994" s="5" t="str">
        <f t="shared" si="95"/>
        <v/>
      </c>
    </row>
    <row r="995" spans="2:9" x14ac:dyDescent="0.25">
      <c r="B995" s="7" t="str">
        <f t="shared" si="91"/>
        <v/>
      </c>
      <c r="C995" s="5" t="str">
        <f t="shared" si="90"/>
        <v/>
      </c>
      <c r="D995" s="5" t="str">
        <f t="shared" si="92"/>
        <v/>
      </c>
      <c r="E995" s="5" t="str">
        <f t="shared" si="93"/>
        <v/>
      </c>
      <c r="F995" s="5" t="str">
        <f t="shared" si="94"/>
        <v/>
      </c>
      <c r="G995" s="5" t="str">
        <f>IF(A995&lt;&gt;"",IF($M$12,_xlfn.XLOOKUP(A995,Harcamalar!$D$2:$D$100,Harcamalar!$G$2:$G$100,0),0),"")</f>
        <v/>
      </c>
      <c r="H995" s="5" t="str">
        <f>IF(A995&lt;&gt;"",IF($M$12,_xlfn.XLOOKUP(A995,Harcamalar!$D$2:$D$120,Harcamalar!$H$2:$H$120,""),""),"")</f>
        <v/>
      </c>
      <c r="I995" s="5" t="str">
        <f t="shared" si="95"/>
        <v/>
      </c>
    </row>
    <row r="996" spans="2:9" x14ac:dyDescent="0.25">
      <c r="B996" s="7" t="str">
        <f t="shared" si="91"/>
        <v/>
      </c>
      <c r="C996" s="5" t="str">
        <f t="shared" si="90"/>
        <v/>
      </c>
      <c r="D996" s="5" t="str">
        <f t="shared" si="92"/>
        <v/>
      </c>
      <c r="E996" s="5" t="str">
        <f t="shared" si="93"/>
        <v/>
      </c>
      <c r="F996" s="5" t="str">
        <f t="shared" si="94"/>
        <v/>
      </c>
      <c r="G996" s="5" t="str">
        <f>IF(A996&lt;&gt;"",IF($M$12,_xlfn.XLOOKUP(A996,Harcamalar!$D$2:$D$100,Harcamalar!$G$2:$G$100,0),0),"")</f>
        <v/>
      </c>
      <c r="H996" s="5" t="str">
        <f>IF(A996&lt;&gt;"",IF($M$12,_xlfn.XLOOKUP(A996,Harcamalar!$D$2:$D$120,Harcamalar!$H$2:$H$120,""),""),"")</f>
        <v/>
      </c>
      <c r="I996" s="5" t="str">
        <f t="shared" si="95"/>
        <v/>
      </c>
    </row>
    <row r="997" spans="2:9" x14ac:dyDescent="0.25">
      <c r="B997" s="7" t="str">
        <f t="shared" si="91"/>
        <v/>
      </c>
      <c r="C997" s="5" t="str">
        <f t="shared" si="90"/>
        <v/>
      </c>
      <c r="D997" s="5" t="str">
        <f t="shared" si="92"/>
        <v/>
      </c>
      <c r="E997" s="5" t="str">
        <f t="shared" si="93"/>
        <v/>
      </c>
      <c r="F997" s="5" t="str">
        <f t="shared" si="94"/>
        <v/>
      </c>
      <c r="G997" s="5" t="str">
        <f>IF(A997&lt;&gt;"",IF($M$12,_xlfn.XLOOKUP(A997,Harcamalar!$D$2:$D$100,Harcamalar!$G$2:$G$100,0),0),"")</f>
        <v/>
      </c>
      <c r="H997" s="5" t="str">
        <f>IF(A997&lt;&gt;"",IF($M$12,_xlfn.XLOOKUP(A997,Harcamalar!$D$2:$D$120,Harcamalar!$H$2:$H$120,""),""),"")</f>
        <v/>
      </c>
      <c r="I997" s="5" t="str">
        <f t="shared" si="95"/>
        <v/>
      </c>
    </row>
    <row r="998" spans="2:9" x14ac:dyDescent="0.25">
      <c r="B998" s="7" t="str">
        <f t="shared" si="91"/>
        <v/>
      </c>
      <c r="C998" s="5" t="str">
        <f t="shared" si="90"/>
        <v/>
      </c>
      <c r="D998" s="5" t="str">
        <f t="shared" si="92"/>
        <v/>
      </c>
      <c r="E998" s="5" t="str">
        <f t="shared" si="93"/>
        <v/>
      </c>
      <c r="F998" s="5" t="str">
        <f t="shared" si="94"/>
        <v/>
      </c>
      <c r="G998" s="5" t="str">
        <f>IF(A998&lt;&gt;"",IF($M$12,_xlfn.XLOOKUP(A998,Harcamalar!$D$2:$D$100,Harcamalar!$G$2:$G$100,0),0),"")</f>
        <v/>
      </c>
      <c r="H998" s="5" t="str">
        <f>IF(A998&lt;&gt;"",IF($M$12,_xlfn.XLOOKUP(A998,Harcamalar!$D$2:$D$120,Harcamalar!$H$2:$H$120,""),""),"")</f>
        <v/>
      </c>
      <c r="I998" s="5" t="str">
        <f t="shared" si="95"/>
        <v/>
      </c>
    </row>
    <row r="999" spans="2:9" x14ac:dyDescent="0.25">
      <c r="B999" s="7" t="str">
        <f t="shared" si="91"/>
        <v/>
      </c>
      <c r="C999" s="5" t="str">
        <f t="shared" ref="C999:C1062" si="96">IF($A999&lt;&gt;"",I998,"")</f>
        <v/>
      </c>
      <c r="D999" s="5" t="str">
        <f t="shared" si="92"/>
        <v/>
      </c>
      <c r="E999" s="5" t="str">
        <f t="shared" si="93"/>
        <v/>
      </c>
      <c r="F999" s="5" t="str">
        <f t="shared" si="94"/>
        <v/>
      </c>
      <c r="G999" s="5" t="str">
        <f>IF(A999&lt;&gt;"",IF($M$12,_xlfn.XLOOKUP(A999,Harcamalar!$D$2:$D$100,Harcamalar!$G$2:$G$100,0),0),"")</f>
        <v/>
      </c>
      <c r="H999" s="5" t="str">
        <f>IF(A999&lt;&gt;"",IF($M$12,_xlfn.XLOOKUP(A999,Harcamalar!$D$2:$D$120,Harcamalar!$H$2:$H$120,""),""),"")</f>
        <v/>
      </c>
      <c r="I999" s="5" t="str">
        <f t="shared" si="95"/>
        <v/>
      </c>
    </row>
    <row r="1000" spans="2:9" x14ac:dyDescent="0.25">
      <c r="B1000" s="7" t="str">
        <f t="shared" si="91"/>
        <v/>
      </c>
      <c r="C1000" s="5" t="str">
        <f t="shared" si="96"/>
        <v/>
      </c>
      <c r="D1000" s="5" t="str">
        <f t="shared" si="92"/>
        <v/>
      </c>
      <c r="E1000" s="5" t="str">
        <f t="shared" si="93"/>
        <v/>
      </c>
      <c r="F1000" s="5" t="str">
        <f t="shared" si="94"/>
        <v/>
      </c>
      <c r="G1000" s="5" t="str">
        <f>IF(A1000&lt;&gt;"",IF($M$12,_xlfn.XLOOKUP(A1000,Harcamalar!$D$2:$D$100,Harcamalar!$G$2:$G$100,0),0),"")</f>
        <v/>
      </c>
      <c r="H1000" s="5" t="str">
        <f>IF(A1000&lt;&gt;"",IF($M$12,_xlfn.XLOOKUP(A1000,Harcamalar!$D$2:$D$120,Harcamalar!$H$2:$H$120,""),""),"")</f>
        <v/>
      </c>
      <c r="I1000" s="5" t="str">
        <f t="shared" si="95"/>
        <v/>
      </c>
    </row>
    <row r="1001" spans="2:9" x14ac:dyDescent="0.25">
      <c r="B1001" s="7" t="str">
        <f t="shared" si="91"/>
        <v/>
      </c>
      <c r="C1001" s="5" t="str">
        <f t="shared" si="96"/>
        <v/>
      </c>
      <c r="D1001" s="5" t="str">
        <f t="shared" si="92"/>
        <v/>
      </c>
      <c r="E1001" s="5" t="str">
        <f t="shared" si="93"/>
        <v/>
      </c>
      <c r="F1001" s="5" t="str">
        <f t="shared" si="94"/>
        <v/>
      </c>
      <c r="G1001" s="5" t="str">
        <f>IF(A1001&lt;&gt;"",IF($M$12,_xlfn.XLOOKUP(A1001,Harcamalar!$D$2:$D$100,Harcamalar!$G$2:$G$100,0),0),"")</f>
        <v/>
      </c>
      <c r="H1001" s="5" t="str">
        <f>IF(A1001&lt;&gt;"",IF($M$12,_xlfn.XLOOKUP(A1001,Harcamalar!$D$2:$D$120,Harcamalar!$H$2:$H$120,""),""),"")</f>
        <v/>
      </c>
      <c r="I1001" s="5" t="str">
        <f t="shared" si="95"/>
        <v/>
      </c>
    </row>
    <row r="1002" spans="2:9" x14ac:dyDescent="0.25">
      <c r="B1002" s="7" t="str">
        <f t="shared" si="91"/>
        <v/>
      </c>
      <c r="C1002" s="5" t="str">
        <f t="shared" si="96"/>
        <v/>
      </c>
      <c r="D1002" s="5" t="str">
        <f t="shared" si="92"/>
        <v/>
      </c>
      <c r="E1002" s="5" t="str">
        <f t="shared" si="93"/>
        <v/>
      </c>
      <c r="F1002" s="5" t="str">
        <f t="shared" si="94"/>
        <v/>
      </c>
      <c r="G1002" s="5" t="str">
        <f>IF(A1002&lt;&gt;"",IF($M$12,_xlfn.XLOOKUP(A1002,Harcamalar!$D$2:$D$100,Harcamalar!$G$2:$G$100,0),0),"")</f>
        <v/>
      </c>
      <c r="H1002" s="5" t="str">
        <f>IF(A1002&lt;&gt;"",IF($M$12,_xlfn.XLOOKUP(A1002,Harcamalar!$D$2:$D$120,Harcamalar!$H$2:$H$120,""),""),"")</f>
        <v/>
      </c>
      <c r="I1002" s="5" t="str">
        <f t="shared" si="95"/>
        <v/>
      </c>
    </row>
    <row r="1003" spans="2:9" x14ac:dyDescent="0.25">
      <c r="B1003" s="7" t="str">
        <f t="shared" si="91"/>
        <v/>
      </c>
      <c r="C1003" s="5" t="str">
        <f t="shared" si="96"/>
        <v/>
      </c>
      <c r="D1003" s="5" t="str">
        <f t="shared" si="92"/>
        <v/>
      </c>
      <c r="E1003" s="5" t="str">
        <f t="shared" si="93"/>
        <v/>
      </c>
      <c r="F1003" s="5" t="str">
        <f t="shared" si="94"/>
        <v/>
      </c>
      <c r="G1003" s="5" t="str">
        <f>IF(A1003&lt;&gt;"",IF($M$12,_xlfn.XLOOKUP(A1003,Harcamalar!$D$2:$D$100,Harcamalar!$G$2:$G$100,0),0),"")</f>
        <v/>
      </c>
      <c r="H1003" s="5" t="str">
        <f>IF(A1003&lt;&gt;"",IF($M$12,_xlfn.XLOOKUP(A1003,Harcamalar!$D$2:$D$120,Harcamalar!$H$2:$H$120,""),""),"")</f>
        <v/>
      </c>
      <c r="I1003" s="5" t="str">
        <f t="shared" si="95"/>
        <v/>
      </c>
    </row>
    <row r="1004" spans="2:9" x14ac:dyDescent="0.25">
      <c r="B1004" s="7" t="str">
        <f t="shared" si="91"/>
        <v/>
      </c>
      <c r="C1004" s="5" t="str">
        <f t="shared" si="96"/>
        <v/>
      </c>
      <c r="D1004" s="5" t="str">
        <f t="shared" si="92"/>
        <v/>
      </c>
      <c r="E1004" s="5" t="str">
        <f t="shared" si="93"/>
        <v/>
      </c>
      <c r="F1004" s="5" t="str">
        <f t="shared" si="94"/>
        <v/>
      </c>
      <c r="G1004" s="5" t="str">
        <f>IF(A1004&lt;&gt;"",IF($M$12,_xlfn.XLOOKUP(A1004,Harcamalar!$D$2:$D$100,Harcamalar!$G$2:$G$100,0),0),"")</f>
        <v/>
      </c>
      <c r="H1004" s="5" t="str">
        <f>IF(A1004&lt;&gt;"",IF($M$12,_xlfn.XLOOKUP(A1004,Harcamalar!$D$2:$D$120,Harcamalar!$H$2:$H$120,""),""),"")</f>
        <v/>
      </c>
      <c r="I1004" s="5" t="str">
        <f t="shared" si="95"/>
        <v/>
      </c>
    </row>
    <row r="1005" spans="2:9" x14ac:dyDescent="0.25">
      <c r="B1005" s="7" t="str">
        <f t="shared" si="91"/>
        <v/>
      </c>
      <c r="C1005" s="5" t="str">
        <f t="shared" si="96"/>
        <v/>
      </c>
      <c r="D1005" s="5" t="str">
        <f t="shared" si="92"/>
        <v/>
      </c>
      <c r="E1005" s="5" t="str">
        <f t="shared" si="93"/>
        <v/>
      </c>
      <c r="F1005" s="5" t="str">
        <f t="shared" si="94"/>
        <v/>
      </c>
      <c r="G1005" s="5" t="str">
        <f>IF(A1005&lt;&gt;"",IF($M$12,_xlfn.XLOOKUP(A1005,Harcamalar!$D$2:$D$100,Harcamalar!$G$2:$G$100,0),0),"")</f>
        <v/>
      </c>
      <c r="H1005" s="5" t="str">
        <f>IF(A1005&lt;&gt;"",IF($M$12,_xlfn.XLOOKUP(A1005,Harcamalar!$D$2:$D$120,Harcamalar!$H$2:$H$120,""),""),"")</f>
        <v/>
      </c>
      <c r="I1005" s="5" t="str">
        <f t="shared" si="95"/>
        <v/>
      </c>
    </row>
    <row r="1006" spans="2:9" x14ac:dyDescent="0.25">
      <c r="B1006" s="7" t="str">
        <f t="shared" si="91"/>
        <v/>
      </c>
      <c r="C1006" s="5" t="str">
        <f t="shared" si="96"/>
        <v/>
      </c>
      <c r="D1006" s="5" t="str">
        <f t="shared" si="92"/>
        <v/>
      </c>
      <c r="E1006" s="5" t="str">
        <f t="shared" si="93"/>
        <v/>
      </c>
      <c r="F1006" s="5" t="str">
        <f t="shared" si="94"/>
        <v/>
      </c>
      <c r="G1006" s="5" t="str">
        <f>IF(A1006&lt;&gt;"",IF($M$12,_xlfn.XLOOKUP(A1006,Harcamalar!$D$2:$D$100,Harcamalar!$G$2:$G$100,0),0),"")</f>
        <v/>
      </c>
      <c r="H1006" s="5" t="str">
        <f>IF(A1006&lt;&gt;"",IF($M$12,_xlfn.XLOOKUP(A1006,Harcamalar!$D$2:$D$120,Harcamalar!$H$2:$H$120,""),""),"")</f>
        <v/>
      </c>
      <c r="I1006" s="5" t="str">
        <f t="shared" si="95"/>
        <v/>
      </c>
    </row>
    <row r="1007" spans="2:9" x14ac:dyDescent="0.25">
      <c r="B1007" s="7" t="str">
        <f t="shared" si="91"/>
        <v/>
      </c>
      <c r="C1007" s="5" t="str">
        <f t="shared" si="96"/>
        <v/>
      </c>
      <c r="D1007" s="5" t="str">
        <f t="shared" si="92"/>
        <v/>
      </c>
      <c r="E1007" s="5" t="str">
        <f t="shared" si="93"/>
        <v/>
      </c>
      <c r="F1007" s="5" t="str">
        <f t="shared" si="94"/>
        <v/>
      </c>
      <c r="G1007" s="5" t="str">
        <f>IF(A1007&lt;&gt;"",IF($M$12,_xlfn.XLOOKUP(A1007,Harcamalar!$D$2:$D$100,Harcamalar!$G$2:$G$100,0),0),"")</f>
        <v/>
      </c>
      <c r="H1007" s="5" t="str">
        <f>IF(A1007&lt;&gt;"",IF($M$12,_xlfn.XLOOKUP(A1007,Harcamalar!$D$2:$D$120,Harcamalar!$H$2:$H$120,""),""),"")</f>
        <v/>
      </c>
      <c r="I1007" s="5" t="str">
        <f t="shared" si="95"/>
        <v/>
      </c>
    </row>
    <row r="1008" spans="2:9" x14ac:dyDescent="0.25">
      <c r="B1008" s="7" t="str">
        <f t="shared" si="91"/>
        <v/>
      </c>
      <c r="C1008" s="5" t="str">
        <f t="shared" si="96"/>
        <v/>
      </c>
      <c r="D1008" s="5" t="str">
        <f t="shared" si="92"/>
        <v/>
      </c>
      <c r="E1008" s="5" t="str">
        <f t="shared" si="93"/>
        <v/>
      </c>
      <c r="F1008" s="5" t="str">
        <f t="shared" si="94"/>
        <v/>
      </c>
      <c r="G1008" s="5" t="str">
        <f>IF(A1008&lt;&gt;"",IF($M$12,_xlfn.XLOOKUP(A1008,Harcamalar!$D$2:$D$100,Harcamalar!$G$2:$G$100,0),0),"")</f>
        <v/>
      </c>
      <c r="H1008" s="5" t="str">
        <f>IF(A1008&lt;&gt;"",IF($M$12,_xlfn.XLOOKUP(A1008,Harcamalar!$D$2:$D$120,Harcamalar!$H$2:$H$120,""),""),"")</f>
        <v/>
      </c>
      <c r="I1008" s="5" t="str">
        <f t="shared" si="95"/>
        <v/>
      </c>
    </row>
    <row r="1009" spans="2:9" x14ac:dyDescent="0.25">
      <c r="B1009" s="7" t="str">
        <f t="shared" si="91"/>
        <v/>
      </c>
      <c r="C1009" s="5" t="str">
        <f t="shared" si="96"/>
        <v/>
      </c>
      <c r="D1009" s="5" t="str">
        <f t="shared" si="92"/>
        <v/>
      </c>
      <c r="E1009" s="5" t="str">
        <f t="shared" si="93"/>
        <v/>
      </c>
      <c r="F1009" s="5" t="str">
        <f t="shared" si="94"/>
        <v/>
      </c>
      <c r="G1009" s="5" t="str">
        <f>IF(A1009&lt;&gt;"",IF($M$12,_xlfn.XLOOKUP(A1009,Harcamalar!$D$2:$D$100,Harcamalar!$G$2:$G$100,0),0),"")</f>
        <v/>
      </c>
      <c r="H1009" s="5" t="str">
        <f>IF(A1009&lt;&gt;"",IF($M$12,_xlfn.XLOOKUP(A1009,Harcamalar!$D$2:$D$120,Harcamalar!$H$2:$H$120,""),""),"")</f>
        <v/>
      </c>
      <c r="I1009" s="5" t="str">
        <f t="shared" si="95"/>
        <v/>
      </c>
    </row>
    <row r="1010" spans="2:9" x14ac:dyDescent="0.25">
      <c r="B1010" s="7" t="str">
        <f t="shared" si="91"/>
        <v/>
      </c>
      <c r="C1010" s="5" t="str">
        <f t="shared" si="96"/>
        <v/>
      </c>
      <c r="D1010" s="5" t="str">
        <f t="shared" si="92"/>
        <v/>
      </c>
      <c r="E1010" s="5" t="str">
        <f t="shared" si="93"/>
        <v/>
      </c>
      <c r="F1010" s="5" t="str">
        <f t="shared" si="94"/>
        <v/>
      </c>
      <c r="G1010" s="5" t="str">
        <f>IF(A1010&lt;&gt;"",IF($M$12,_xlfn.XLOOKUP(A1010,Harcamalar!$D$2:$D$100,Harcamalar!$G$2:$G$100,0),0),"")</f>
        <v/>
      </c>
      <c r="H1010" s="5" t="str">
        <f>IF(A1010&lt;&gt;"",IF($M$12,_xlfn.XLOOKUP(A1010,Harcamalar!$D$2:$D$120,Harcamalar!$H$2:$H$120,""),""),"")</f>
        <v/>
      </c>
      <c r="I1010" s="5" t="str">
        <f t="shared" si="95"/>
        <v/>
      </c>
    </row>
    <row r="1011" spans="2:9" x14ac:dyDescent="0.25">
      <c r="B1011" s="7" t="str">
        <f t="shared" si="91"/>
        <v/>
      </c>
      <c r="C1011" s="5" t="str">
        <f t="shared" si="96"/>
        <v/>
      </c>
      <c r="D1011" s="5" t="str">
        <f t="shared" si="92"/>
        <v/>
      </c>
      <c r="E1011" s="5" t="str">
        <f t="shared" si="93"/>
        <v/>
      </c>
      <c r="F1011" s="5" t="str">
        <f t="shared" si="94"/>
        <v/>
      </c>
      <c r="G1011" s="5" t="str">
        <f>IF(A1011&lt;&gt;"",IF($M$12,_xlfn.XLOOKUP(A1011,Harcamalar!$D$2:$D$100,Harcamalar!$G$2:$G$100,0),0),"")</f>
        <v/>
      </c>
      <c r="H1011" s="5" t="str">
        <f>IF(A1011&lt;&gt;"",IF($M$12,_xlfn.XLOOKUP(A1011,Harcamalar!$D$2:$D$120,Harcamalar!$H$2:$H$120,""),""),"")</f>
        <v/>
      </c>
      <c r="I1011" s="5" t="str">
        <f t="shared" si="95"/>
        <v/>
      </c>
    </row>
    <row r="1012" spans="2:9" x14ac:dyDescent="0.25">
      <c r="B1012" s="7" t="str">
        <f t="shared" si="91"/>
        <v/>
      </c>
      <c r="C1012" s="5" t="str">
        <f t="shared" si="96"/>
        <v/>
      </c>
      <c r="D1012" s="5" t="str">
        <f t="shared" si="92"/>
        <v/>
      </c>
      <c r="E1012" s="5" t="str">
        <f t="shared" si="93"/>
        <v/>
      </c>
      <c r="F1012" s="5" t="str">
        <f t="shared" si="94"/>
        <v/>
      </c>
      <c r="G1012" s="5" t="str">
        <f>IF(A1012&lt;&gt;"",IF($M$12,_xlfn.XLOOKUP(A1012,Harcamalar!$D$2:$D$100,Harcamalar!$G$2:$G$100,0),0),"")</f>
        <v/>
      </c>
      <c r="H1012" s="5" t="str">
        <f>IF(A1012&lt;&gt;"",IF($M$12,_xlfn.XLOOKUP(A1012,Harcamalar!$D$2:$D$120,Harcamalar!$H$2:$H$120,""),""),"")</f>
        <v/>
      </c>
      <c r="I1012" s="5" t="str">
        <f t="shared" si="95"/>
        <v/>
      </c>
    </row>
    <row r="1013" spans="2:9" x14ac:dyDescent="0.25">
      <c r="B1013" s="7" t="str">
        <f t="shared" si="91"/>
        <v/>
      </c>
      <c r="C1013" s="5" t="str">
        <f t="shared" si="96"/>
        <v/>
      </c>
      <c r="D1013" s="5" t="str">
        <f t="shared" si="92"/>
        <v/>
      </c>
      <c r="E1013" s="5" t="str">
        <f t="shared" si="93"/>
        <v/>
      </c>
      <c r="F1013" s="5" t="str">
        <f t="shared" si="94"/>
        <v/>
      </c>
      <c r="G1013" s="5" t="str">
        <f>IF(A1013&lt;&gt;"",IF($M$12,_xlfn.XLOOKUP(A1013,Harcamalar!$D$2:$D$100,Harcamalar!$G$2:$G$100,0),0),"")</f>
        <v/>
      </c>
      <c r="H1013" s="5" t="str">
        <f>IF(A1013&lt;&gt;"",IF($M$12,_xlfn.XLOOKUP(A1013,Harcamalar!$D$2:$D$120,Harcamalar!$H$2:$H$120,""),""),"")</f>
        <v/>
      </c>
      <c r="I1013" s="5" t="str">
        <f t="shared" si="95"/>
        <v/>
      </c>
    </row>
    <row r="1014" spans="2:9" x14ac:dyDescent="0.25">
      <c r="B1014" s="7" t="str">
        <f t="shared" si="91"/>
        <v/>
      </c>
      <c r="C1014" s="5" t="str">
        <f t="shared" si="96"/>
        <v/>
      </c>
      <c r="D1014" s="5" t="str">
        <f t="shared" si="92"/>
        <v/>
      </c>
      <c r="E1014" s="5" t="str">
        <f t="shared" si="93"/>
        <v/>
      </c>
      <c r="F1014" s="5" t="str">
        <f t="shared" si="94"/>
        <v/>
      </c>
      <c r="G1014" s="5" t="str">
        <f>IF(A1014&lt;&gt;"",IF($M$12,_xlfn.XLOOKUP(A1014,Harcamalar!$D$2:$D$100,Harcamalar!$G$2:$G$100,0),0),"")</f>
        <v/>
      </c>
      <c r="H1014" s="5" t="str">
        <f>IF(A1014&lt;&gt;"",IF($M$12,_xlfn.XLOOKUP(A1014,Harcamalar!$D$2:$D$120,Harcamalar!$H$2:$H$120,""),""),"")</f>
        <v/>
      </c>
      <c r="I1014" s="5" t="str">
        <f t="shared" si="95"/>
        <v/>
      </c>
    </row>
    <row r="1015" spans="2:9" x14ac:dyDescent="0.25">
      <c r="B1015" s="7" t="str">
        <f t="shared" si="91"/>
        <v/>
      </c>
      <c r="C1015" s="5" t="str">
        <f t="shared" si="96"/>
        <v/>
      </c>
      <c r="D1015" s="5" t="str">
        <f t="shared" si="92"/>
        <v/>
      </c>
      <c r="E1015" s="5" t="str">
        <f t="shared" si="93"/>
        <v/>
      </c>
      <c r="F1015" s="5" t="str">
        <f t="shared" si="94"/>
        <v/>
      </c>
      <c r="G1015" s="5" t="str">
        <f>IF(A1015&lt;&gt;"",IF($M$12,_xlfn.XLOOKUP(A1015,Harcamalar!$D$2:$D$100,Harcamalar!$G$2:$G$100,0),0),"")</f>
        <v/>
      </c>
      <c r="H1015" s="5" t="str">
        <f>IF(A1015&lt;&gt;"",IF($M$12,_xlfn.XLOOKUP(A1015,Harcamalar!$D$2:$D$120,Harcamalar!$H$2:$H$120,""),""),"")</f>
        <v/>
      </c>
      <c r="I1015" s="5" t="str">
        <f t="shared" si="95"/>
        <v/>
      </c>
    </row>
    <row r="1016" spans="2:9" x14ac:dyDescent="0.25">
      <c r="B1016" s="7" t="str">
        <f t="shared" si="91"/>
        <v/>
      </c>
      <c r="C1016" s="5" t="str">
        <f t="shared" si="96"/>
        <v/>
      </c>
      <c r="D1016" s="5" t="str">
        <f t="shared" si="92"/>
        <v/>
      </c>
      <c r="E1016" s="5" t="str">
        <f t="shared" si="93"/>
        <v/>
      </c>
      <c r="F1016" s="5" t="str">
        <f t="shared" si="94"/>
        <v/>
      </c>
      <c r="G1016" s="5" t="str">
        <f>IF(A1016&lt;&gt;"",IF($M$12,_xlfn.XLOOKUP(A1016,Harcamalar!$D$2:$D$100,Harcamalar!$G$2:$G$100,0),0),"")</f>
        <v/>
      </c>
      <c r="H1016" s="5" t="str">
        <f>IF(A1016&lt;&gt;"",IF($M$12,_xlfn.XLOOKUP(A1016,Harcamalar!$D$2:$D$120,Harcamalar!$H$2:$H$120,""),""),"")</f>
        <v/>
      </c>
      <c r="I1016" s="5" t="str">
        <f t="shared" si="95"/>
        <v/>
      </c>
    </row>
    <row r="1017" spans="2:9" x14ac:dyDescent="0.25">
      <c r="B1017" s="7" t="str">
        <f t="shared" si="91"/>
        <v/>
      </c>
      <c r="C1017" s="5" t="str">
        <f t="shared" si="96"/>
        <v/>
      </c>
      <c r="D1017" s="5" t="str">
        <f t="shared" si="92"/>
        <v/>
      </c>
      <c r="E1017" s="5" t="str">
        <f t="shared" si="93"/>
        <v/>
      </c>
      <c r="F1017" s="5" t="str">
        <f t="shared" si="94"/>
        <v/>
      </c>
      <c r="G1017" s="5" t="str">
        <f>IF(A1017&lt;&gt;"",IF($M$12,_xlfn.XLOOKUP(A1017,Harcamalar!$D$2:$D$100,Harcamalar!$G$2:$G$100,0),0),"")</f>
        <v/>
      </c>
      <c r="H1017" s="5" t="str">
        <f>IF(A1017&lt;&gt;"",IF($M$12,_xlfn.XLOOKUP(A1017,Harcamalar!$D$2:$D$120,Harcamalar!$H$2:$H$120,""),""),"")</f>
        <v/>
      </c>
      <c r="I1017" s="5" t="str">
        <f t="shared" si="95"/>
        <v/>
      </c>
    </row>
    <row r="1018" spans="2:9" x14ac:dyDescent="0.25">
      <c r="B1018" s="7" t="str">
        <f t="shared" si="91"/>
        <v/>
      </c>
      <c r="C1018" s="5" t="str">
        <f t="shared" si="96"/>
        <v/>
      </c>
      <c r="D1018" s="5" t="str">
        <f t="shared" si="92"/>
        <v/>
      </c>
      <c r="E1018" s="5" t="str">
        <f t="shared" si="93"/>
        <v/>
      </c>
      <c r="F1018" s="5" t="str">
        <f t="shared" si="94"/>
        <v/>
      </c>
      <c r="G1018" s="5" t="str">
        <f>IF(A1018&lt;&gt;"",IF($M$12,_xlfn.XLOOKUP(A1018,Harcamalar!$D$2:$D$100,Harcamalar!$G$2:$G$100,0),0),"")</f>
        <v/>
      </c>
      <c r="H1018" s="5" t="str">
        <f>IF(A1018&lt;&gt;"",IF($M$12,_xlfn.XLOOKUP(A1018,Harcamalar!$D$2:$D$120,Harcamalar!$H$2:$H$120,""),""),"")</f>
        <v/>
      </c>
      <c r="I1018" s="5" t="str">
        <f t="shared" si="95"/>
        <v/>
      </c>
    </row>
    <row r="1019" spans="2:9" x14ac:dyDescent="0.25">
      <c r="B1019" s="7" t="str">
        <f t="shared" si="91"/>
        <v/>
      </c>
      <c r="C1019" s="5" t="str">
        <f t="shared" si="96"/>
        <v/>
      </c>
      <c r="D1019" s="5" t="str">
        <f t="shared" si="92"/>
        <v/>
      </c>
      <c r="E1019" s="5" t="str">
        <f t="shared" si="93"/>
        <v/>
      </c>
      <c r="F1019" s="5" t="str">
        <f t="shared" si="94"/>
        <v/>
      </c>
      <c r="G1019" s="5" t="str">
        <f>IF(A1019&lt;&gt;"",IF($M$12,_xlfn.XLOOKUP(A1019,Harcamalar!$D$2:$D$100,Harcamalar!$G$2:$G$100,0),0),"")</f>
        <v/>
      </c>
      <c r="H1019" s="5" t="str">
        <f>IF(A1019&lt;&gt;"",IF($M$12,_xlfn.XLOOKUP(A1019,Harcamalar!$D$2:$D$120,Harcamalar!$H$2:$H$120,""),""),"")</f>
        <v/>
      </c>
      <c r="I1019" s="5" t="str">
        <f t="shared" si="95"/>
        <v/>
      </c>
    </row>
    <row r="1020" spans="2:9" x14ac:dyDescent="0.25">
      <c r="B1020" s="7" t="str">
        <f t="shared" si="91"/>
        <v/>
      </c>
      <c r="C1020" s="5" t="str">
        <f t="shared" si="96"/>
        <v/>
      </c>
      <c r="D1020" s="5" t="str">
        <f t="shared" si="92"/>
        <v/>
      </c>
      <c r="E1020" s="5" t="str">
        <f t="shared" si="93"/>
        <v/>
      </c>
      <c r="F1020" s="5" t="str">
        <f t="shared" si="94"/>
        <v/>
      </c>
      <c r="G1020" s="5" t="str">
        <f>IF(A1020&lt;&gt;"",IF($M$12,_xlfn.XLOOKUP(A1020,Harcamalar!$D$2:$D$100,Harcamalar!$G$2:$G$100,0),0),"")</f>
        <v/>
      </c>
      <c r="H1020" s="5" t="str">
        <f>IF(A1020&lt;&gt;"",IF($M$12,_xlfn.XLOOKUP(A1020,Harcamalar!$D$2:$D$120,Harcamalar!$H$2:$H$120,""),""),"")</f>
        <v/>
      </c>
      <c r="I1020" s="5" t="str">
        <f t="shared" si="95"/>
        <v/>
      </c>
    </row>
    <row r="1021" spans="2:9" x14ac:dyDescent="0.25">
      <c r="B1021" s="7" t="str">
        <f t="shared" si="91"/>
        <v/>
      </c>
      <c r="C1021" s="5" t="str">
        <f t="shared" si="96"/>
        <v/>
      </c>
      <c r="D1021" s="5" t="str">
        <f t="shared" si="92"/>
        <v/>
      </c>
      <c r="E1021" s="5" t="str">
        <f t="shared" si="93"/>
        <v/>
      </c>
      <c r="F1021" s="5" t="str">
        <f t="shared" si="94"/>
        <v/>
      </c>
      <c r="G1021" s="5" t="str">
        <f>IF(A1021&lt;&gt;"",IF($M$12,_xlfn.XLOOKUP(A1021,Harcamalar!$D$2:$D$100,Harcamalar!$G$2:$G$100,0),0),"")</f>
        <v/>
      </c>
      <c r="H1021" s="5" t="str">
        <f>IF(A1021&lt;&gt;"",IF($M$12,_xlfn.XLOOKUP(A1021,Harcamalar!$D$2:$D$120,Harcamalar!$H$2:$H$120,""),""),"")</f>
        <v/>
      </c>
      <c r="I1021" s="5" t="str">
        <f t="shared" si="95"/>
        <v/>
      </c>
    </row>
    <row r="1022" spans="2:9" x14ac:dyDescent="0.25">
      <c r="B1022" s="7" t="str">
        <f t="shared" si="91"/>
        <v/>
      </c>
      <c r="C1022" s="5" t="str">
        <f t="shared" si="96"/>
        <v/>
      </c>
      <c r="D1022" s="5" t="str">
        <f t="shared" si="92"/>
        <v/>
      </c>
      <c r="E1022" s="5" t="str">
        <f t="shared" si="93"/>
        <v/>
      </c>
      <c r="F1022" s="5" t="str">
        <f t="shared" si="94"/>
        <v/>
      </c>
      <c r="G1022" s="5" t="str">
        <f>IF(A1022&lt;&gt;"",IF($M$12,_xlfn.XLOOKUP(A1022,Harcamalar!$D$2:$D$100,Harcamalar!$G$2:$G$100,0),0),"")</f>
        <v/>
      </c>
      <c r="H1022" s="5" t="str">
        <f>IF(A1022&lt;&gt;"",IF($M$12,_xlfn.XLOOKUP(A1022,Harcamalar!$D$2:$D$120,Harcamalar!$H$2:$H$120,""),""),"")</f>
        <v/>
      </c>
      <c r="I1022" s="5" t="str">
        <f t="shared" si="95"/>
        <v/>
      </c>
    </row>
    <row r="1023" spans="2:9" x14ac:dyDescent="0.25">
      <c r="B1023" s="7" t="str">
        <f t="shared" si="91"/>
        <v/>
      </c>
      <c r="C1023" s="5" t="str">
        <f t="shared" si="96"/>
        <v/>
      </c>
      <c r="D1023" s="5" t="str">
        <f t="shared" si="92"/>
        <v/>
      </c>
      <c r="E1023" s="5" t="str">
        <f t="shared" si="93"/>
        <v/>
      </c>
      <c r="F1023" s="5" t="str">
        <f t="shared" si="94"/>
        <v/>
      </c>
      <c r="G1023" s="5" t="str">
        <f>IF(A1023&lt;&gt;"",IF($M$12,_xlfn.XLOOKUP(A1023,Harcamalar!$D$2:$D$100,Harcamalar!$G$2:$G$100,0),0),"")</f>
        <v/>
      </c>
      <c r="H1023" s="5" t="str">
        <f>IF(A1023&lt;&gt;"",IF($M$12,_xlfn.XLOOKUP(A1023,Harcamalar!$D$2:$D$120,Harcamalar!$H$2:$H$120,""),""),"")</f>
        <v/>
      </c>
      <c r="I1023" s="5" t="str">
        <f t="shared" si="95"/>
        <v/>
      </c>
    </row>
    <row r="1024" spans="2:9" x14ac:dyDescent="0.25">
      <c r="B1024" s="7" t="str">
        <f t="shared" si="91"/>
        <v/>
      </c>
      <c r="C1024" s="5" t="str">
        <f t="shared" si="96"/>
        <v/>
      </c>
      <c r="D1024" s="5" t="str">
        <f t="shared" si="92"/>
        <v/>
      </c>
      <c r="E1024" s="5" t="str">
        <f t="shared" si="93"/>
        <v/>
      </c>
      <c r="F1024" s="5" t="str">
        <f t="shared" si="94"/>
        <v/>
      </c>
      <c r="G1024" s="5" t="str">
        <f>IF(A1024&lt;&gt;"",IF($M$12,_xlfn.XLOOKUP(A1024,Harcamalar!$D$2:$D$100,Harcamalar!$G$2:$G$100,0),0),"")</f>
        <v/>
      </c>
      <c r="H1024" s="5" t="str">
        <f>IF(A1024&lt;&gt;"",IF($M$12,_xlfn.XLOOKUP(A1024,Harcamalar!$D$2:$D$120,Harcamalar!$H$2:$H$120,""),""),"")</f>
        <v/>
      </c>
      <c r="I1024" s="5" t="str">
        <f t="shared" si="95"/>
        <v/>
      </c>
    </row>
    <row r="1025" spans="2:9" x14ac:dyDescent="0.25">
      <c r="B1025" s="7" t="str">
        <f t="shared" si="91"/>
        <v/>
      </c>
      <c r="C1025" s="5" t="str">
        <f t="shared" si="96"/>
        <v/>
      </c>
      <c r="D1025" s="5" t="str">
        <f t="shared" si="92"/>
        <v/>
      </c>
      <c r="E1025" s="5" t="str">
        <f t="shared" si="93"/>
        <v/>
      </c>
      <c r="F1025" s="5" t="str">
        <f t="shared" si="94"/>
        <v/>
      </c>
      <c r="G1025" s="5" t="str">
        <f>IF(A1025&lt;&gt;"",IF($M$12,_xlfn.XLOOKUP(A1025,Harcamalar!$D$2:$D$100,Harcamalar!$G$2:$G$100,0),0),"")</f>
        <v/>
      </c>
      <c r="H1025" s="5" t="str">
        <f>IF(A1025&lt;&gt;"",IF($M$12,_xlfn.XLOOKUP(A1025,Harcamalar!$D$2:$D$120,Harcamalar!$H$2:$H$120,""),""),"")</f>
        <v/>
      </c>
      <c r="I1025" s="5" t="str">
        <f t="shared" si="95"/>
        <v/>
      </c>
    </row>
    <row r="1026" spans="2:9" x14ac:dyDescent="0.25">
      <c r="B1026" s="7" t="str">
        <f t="shared" ref="B1026:B1089" si="97">IF(A1026&lt;&gt;"",yas+YEAR(A1026)-YEAR(hesapbaslangictarihi),"")</f>
        <v/>
      </c>
      <c r="C1026" s="5" t="str">
        <f t="shared" si="96"/>
        <v/>
      </c>
      <c r="D1026" s="5" t="str">
        <f t="shared" ref="D1026:D1089" si="98">IF($A1026&lt;&gt;"",maas*(1+maasartisorani)^(YEAR(A1026)-YEAR(hesapbaslangictarihi)),"")</f>
        <v/>
      </c>
      <c r="E1026" s="5" t="str">
        <f t="shared" ref="E1026:E1089" si="99">IF($A1026&lt;&gt;"",D1026*tasarruforani,"")</f>
        <v/>
      </c>
      <c r="F1026" s="5" t="str">
        <f t="shared" ref="F1026:F1089" si="100">IF($A1026&lt;&gt;"",C1026*reelkazancorani,"")</f>
        <v/>
      </c>
      <c r="G1026" s="5" t="str">
        <f>IF(A1026&lt;&gt;"",IF($M$12,_xlfn.XLOOKUP(A1026,Harcamalar!$D$2:$D$100,Harcamalar!$G$2:$G$100,0),0),"")</f>
        <v/>
      </c>
      <c r="H1026" s="5" t="str">
        <f>IF(A1026&lt;&gt;"",IF($M$12,_xlfn.XLOOKUP(A1026,Harcamalar!$D$2:$D$120,Harcamalar!$H$2:$H$120,""),""),"")</f>
        <v/>
      </c>
      <c r="I1026" s="5" t="str">
        <f t="shared" si="95"/>
        <v/>
      </c>
    </row>
    <row r="1027" spans="2:9" x14ac:dyDescent="0.25">
      <c r="B1027" s="7" t="str">
        <f t="shared" si="97"/>
        <v/>
      </c>
      <c r="C1027" s="5" t="str">
        <f t="shared" si="96"/>
        <v/>
      </c>
      <c r="D1027" s="5" t="str">
        <f t="shared" si="98"/>
        <v/>
      </c>
      <c r="E1027" s="5" t="str">
        <f t="shared" si="99"/>
        <v/>
      </c>
      <c r="F1027" s="5" t="str">
        <f t="shared" si="100"/>
        <v/>
      </c>
      <c r="G1027" s="5" t="str">
        <f>IF(A1027&lt;&gt;"",IF($M$12,_xlfn.XLOOKUP(A1027,Harcamalar!$D$2:$D$100,Harcamalar!$G$2:$G$100,0),0),"")</f>
        <v/>
      </c>
      <c r="H1027" s="5" t="str">
        <f>IF(A1027&lt;&gt;"",IF($M$12,_xlfn.XLOOKUP(A1027,Harcamalar!$D$2:$D$120,Harcamalar!$H$2:$H$120,""),""),"")</f>
        <v/>
      </c>
      <c r="I1027" s="5" t="str">
        <f t="shared" ref="I1027:I1090" si="101">IF($A1027&lt;&gt;"",C1027+F1027+E1027-G1027,"")</f>
        <v/>
      </c>
    </row>
    <row r="1028" spans="2:9" x14ac:dyDescent="0.25">
      <c r="B1028" s="7" t="str">
        <f t="shared" si="97"/>
        <v/>
      </c>
      <c r="C1028" s="5" t="str">
        <f t="shared" si="96"/>
        <v/>
      </c>
      <c r="D1028" s="5" t="str">
        <f t="shared" si="98"/>
        <v/>
      </c>
      <c r="E1028" s="5" t="str">
        <f t="shared" si="99"/>
        <v/>
      </c>
      <c r="F1028" s="5" t="str">
        <f t="shared" si="100"/>
        <v/>
      </c>
      <c r="G1028" s="5" t="str">
        <f>IF(A1028&lt;&gt;"",IF($M$12,_xlfn.XLOOKUP(A1028,Harcamalar!$D$2:$D$100,Harcamalar!$G$2:$G$100,0),0),"")</f>
        <v/>
      </c>
      <c r="H1028" s="5" t="str">
        <f>IF(A1028&lt;&gt;"",IF($M$12,_xlfn.XLOOKUP(A1028,Harcamalar!$D$2:$D$120,Harcamalar!$H$2:$H$120,""),""),"")</f>
        <v/>
      </c>
      <c r="I1028" s="5" t="str">
        <f t="shared" si="101"/>
        <v/>
      </c>
    </row>
    <row r="1029" spans="2:9" x14ac:dyDescent="0.25">
      <c r="B1029" s="7" t="str">
        <f t="shared" si="97"/>
        <v/>
      </c>
      <c r="C1029" s="5" t="str">
        <f t="shared" si="96"/>
        <v/>
      </c>
      <c r="D1029" s="5" t="str">
        <f t="shared" si="98"/>
        <v/>
      </c>
      <c r="E1029" s="5" t="str">
        <f t="shared" si="99"/>
        <v/>
      </c>
      <c r="F1029" s="5" t="str">
        <f t="shared" si="100"/>
        <v/>
      </c>
      <c r="G1029" s="5" t="str">
        <f>IF(A1029&lt;&gt;"",IF($M$12,_xlfn.XLOOKUP(A1029,Harcamalar!$D$2:$D$100,Harcamalar!$G$2:$G$100,0),0),"")</f>
        <v/>
      </c>
      <c r="H1029" s="5" t="str">
        <f>IF(A1029&lt;&gt;"",IF($M$12,_xlfn.XLOOKUP(A1029,Harcamalar!$D$2:$D$120,Harcamalar!$H$2:$H$120,""),""),"")</f>
        <v/>
      </c>
      <c r="I1029" s="5" t="str">
        <f t="shared" si="101"/>
        <v/>
      </c>
    </row>
    <row r="1030" spans="2:9" x14ac:dyDescent="0.25">
      <c r="B1030" s="7" t="str">
        <f t="shared" si="97"/>
        <v/>
      </c>
      <c r="C1030" s="5" t="str">
        <f t="shared" si="96"/>
        <v/>
      </c>
      <c r="D1030" s="5" t="str">
        <f t="shared" si="98"/>
        <v/>
      </c>
      <c r="E1030" s="5" t="str">
        <f t="shared" si="99"/>
        <v/>
      </c>
      <c r="F1030" s="5" t="str">
        <f t="shared" si="100"/>
        <v/>
      </c>
      <c r="G1030" s="5" t="str">
        <f>IF(A1030&lt;&gt;"",IF($M$12,_xlfn.XLOOKUP(A1030,Harcamalar!$D$2:$D$100,Harcamalar!$G$2:$G$100,0),0),"")</f>
        <v/>
      </c>
      <c r="H1030" s="5" t="str">
        <f>IF(A1030&lt;&gt;"",IF($M$12,_xlfn.XLOOKUP(A1030,Harcamalar!$D$2:$D$120,Harcamalar!$H$2:$H$120,""),""),"")</f>
        <v/>
      </c>
      <c r="I1030" s="5" t="str">
        <f t="shared" si="101"/>
        <v/>
      </c>
    </row>
    <row r="1031" spans="2:9" x14ac:dyDescent="0.25">
      <c r="B1031" s="7" t="str">
        <f t="shared" si="97"/>
        <v/>
      </c>
      <c r="C1031" s="5" t="str">
        <f t="shared" si="96"/>
        <v/>
      </c>
      <c r="D1031" s="5" t="str">
        <f t="shared" si="98"/>
        <v/>
      </c>
      <c r="E1031" s="5" t="str">
        <f t="shared" si="99"/>
        <v/>
      </c>
      <c r="F1031" s="5" t="str">
        <f t="shared" si="100"/>
        <v/>
      </c>
      <c r="G1031" s="5" t="str">
        <f>IF(A1031&lt;&gt;"",IF($M$12,_xlfn.XLOOKUP(A1031,Harcamalar!$D$2:$D$100,Harcamalar!$G$2:$G$100,0),0),"")</f>
        <v/>
      </c>
      <c r="H1031" s="5" t="str">
        <f>IF(A1031&lt;&gt;"",IF($M$12,_xlfn.XLOOKUP(A1031,Harcamalar!$D$2:$D$120,Harcamalar!$H$2:$H$120,""),""),"")</f>
        <v/>
      </c>
      <c r="I1031" s="5" t="str">
        <f t="shared" si="101"/>
        <v/>
      </c>
    </row>
    <row r="1032" spans="2:9" x14ac:dyDescent="0.25">
      <c r="B1032" s="7" t="str">
        <f t="shared" si="97"/>
        <v/>
      </c>
      <c r="C1032" s="5" t="str">
        <f t="shared" si="96"/>
        <v/>
      </c>
      <c r="D1032" s="5" t="str">
        <f t="shared" si="98"/>
        <v/>
      </c>
      <c r="E1032" s="5" t="str">
        <f t="shared" si="99"/>
        <v/>
      </c>
      <c r="F1032" s="5" t="str">
        <f t="shared" si="100"/>
        <v/>
      </c>
      <c r="G1032" s="5" t="str">
        <f>IF(A1032&lt;&gt;"",IF($M$12,_xlfn.XLOOKUP(A1032,Harcamalar!$D$2:$D$100,Harcamalar!$G$2:$G$100,0),0),"")</f>
        <v/>
      </c>
      <c r="H1032" s="5" t="str">
        <f>IF(A1032&lt;&gt;"",IF($M$12,_xlfn.XLOOKUP(A1032,Harcamalar!$D$2:$D$120,Harcamalar!$H$2:$H$120,""),""),"")</f>
        <v/>
      </c>
      <c r="I1032" s="5" t="str">
        <f t="shared" si="101"/>
        <v/>
      </c>
    </row>
    <row r="1033" spans="2:9" x14ac:dyDescent="0.25">
      <c r="B1033" s="7" t="str">
        <f t="shared" si="97"/>
        <v/>
      </c>
      <c r="C1033" s="5" t="str">
        <f t="shared" si="96"/>
        <v/>
      </c>
      <c r="D1033" s="5" t="str">
        <f t="shared" si="98"/>
        <v/>
      </c>
      <c r="E1033" s="5" t="str">
        <f t="shared" si="99"/>
        <v/>
      </c>
      <c r="F1033" s="5" t="str">
        <f t="shared" si="100"/>
        <v/>
      </c>
      <c r="G1033" s="5" t="str">
        <f>IF(A1033&lt;&gt;"",IF($M$12,_xlfn.XLOOKUP(A1033,Harcamalar!$D$2:$D$100,Harcamalar!$G$2:$G$100,0),0),"")</f>
        <v/>
      </c>
      <c r="H1033" s="5" t="str">
        <f>IF(A1033&lt;&gt;"",IF($M$12,_xlfn.XLOOKUP(A1033,Harcamalar!$D$2:$D$120,Harcamalar!$H$2:$H$120,""),""),"")</f>
        <v/>
      </c>
      <c r="I1033" s="5" t="str">
        <f t="shared" si="101"/>
        <v/>
      </c>
    </row>
    <row r="1034" spans="2:9" x14ac:dyDescent="0.25">
      <c r="B1034" s="7" t="str">
        <f t="shared" si="97"/>
        <v/>
      </c>
      <c r="C1034" s="5" t="str">
        <f t="shared" si="96"/>
        <v/>
      </c>
      <c r="D1034" s="5" t="str">
        <f t="shared" si="98"/>
        <v/>
      </c>
      <c r="E1034" s="5" t="str">
        <f t="shared" si="99"/>
        <v/>
      </c>
      <c r="F1034" s="5" t="str">
        <f t="shared" si="100"/>
        <v/>
      </c>
      <c r="G1034" s="5" t="str">
        <f>IF(A1034&lt;&gt;"",IF($M$12,_xlfn.XLOOKUP(A1034,Harcamalar!$D$2:$D$100,Harcamalar!$G$2:$G$100,0),0),"")</f>
        <v/>
      </c>
      <c r="H1034" s="5" t="str">
        <f>IF(A1034&lt;&gt;"",IF($M$12,_xlfn.XLOOKUP(A1034,Harcamalar!$D$2:$D$120,Harcamalar!$H$2:$H$120,""),""),"")</f>
        <v/>
      </c>
      <c r="I1034" s="5" t="str">
        <f t="shared" si="101"/>
        <v/>
      </c>
    </row>
    <row r="1035" spans="2:9" x14ac:dyDescent="0.25">
      <c r="B1035" s="7" t="str">
        <f t="shared" si="97"/>
        <v/>
      </c>
      <c r="C1035" s="5" t="str">
        <f t="shared" si="96"/>
        <v/>
      </c>
      <c r="D1035" s="5" t="str">
        <f t="shared" si="98"/>
        <v/>
      </c>
      <c r="E1035" s="5" t="str">
        <f t="shared" si="99"/>
        <v/>
      </c>
      <c r="F1035" s="5" t="str">
        <f t="shared" si="100"/>
        <v/>
      </c>
      <c r="G1035" s="5" t="str">
        <f>IF(A1035&lt;&gt;"",IF($M$12,_xlfn.XLOOKUP(A1035,Harcamalar!$D$2:$D$100,Harcamalar!$G$2:$G$100,0),0),"")</f>
        <v/>
      </c>
      <c r="H1035" s="5" t="str">
        <f>IF(A1035&lt;&gt;"",IF($M$12,_xlfn.XLOOKUP(A1035,Harcamalar!$D$2:$D$120,Harcamalar!$H$2:$H$120,""),""),"")</f>
        <v/>
      </c>
      <c r="I1035" s="5" t="str">
        <f t="shared" si="101"/>
        <v/>
      </c>
    </row>
    <row r="1036" spans="2:9" x14ac:dyDescent="0.25">
      <c r="B1036" s="7" t="str">
        <f t="shared" si="97"/>
        <v/>
      </c>
      <c r="C1036" s="5" t="str">
        <f t="shared" si="96"/>
        <v/>
      </c>
      <c r="D1036" s="5" t="str">
        <f t="shared" si="98"/>
        <v/>
      </c>
      <c r="E1036" s="5" t="str">
        <f t="shared" si="99"/>
        <v/>
      </c>
      <c r="F1036" s="5" t="str">
        <f t="shared" si="100"/>
        <v/>
      </c>
      <c r="G1036" s="5" t="str">
        <f>IF(A1036&lt;&gt;"",IF($M$12,_xlfn.XLOOKUP(A1036,Harcamalar!$D$2:$D$100,Harcamalar!$G$2:$G$100,0),0),"")</f>
        <v/>
      </c>
      <c r="H1036" s="5" t="str">
        <f>IF(A1036&lt;&gt;"",IF($M$12,_xlfn.XLOOKUP(A1036,Harcamalar!$D$2:$D$120,Harcamalar!$H$2:$H$120,""),""),"")</f>
        <v/>
      </c>
      <c r="I1036" s="5" t="str">
        <f t="shared" si="101"/>
        <v/>
      </c>
    </row>
    <row r="1037" spans="2:9" x14ac:dyDescent="0.25">
      <c r="B1037" s="7" t="str">
        <f t="shared" si="97"/>
        <v/>
      </c>
      <c r="C1037" s="5" t="str">
        <f t="shared" si="96"/>
        <v/>
      </c>
      <c r="D1037" s="5" t="str">
        <f t="shared" si="98"/>
        <v/>
      </c>
      <c r="E1037" s="5" t="str">
        <f t="shared" si="99"/>
        <v/>
      </c>
      <c r="F1037" s="5" t="str">
        <f t="shared" si="100"/>
        <v/>
      </c>
      <c r="G1037" s="5" t="str">
        <f>IF(A1037&lt;&gt;"",IF($M$12,_xlfn.XLOOKUP(A1037,Harcamalar!$D$2:$D$100,Harcamalar!$G$2:$G$100,0),0),"")</f>
        <v/>
      </c>
      <c r="H1037" s="5" t="str">
        <f>IF(A1037&lt;&gt;"",IF($M$12,_xlfn.XLOOKUP(A1037,Harcamalar!$D$2:$D$120,Harcamalar!$H$2:$H$120,""),""),"")</f>
        <v/>
      </c>
      <c r="I1037" s="5" t="str">
        <f t="shared" si="101"/>
        <v/>
      </c>
    </row>
    <row r="1038" spans="2:9" x14ac:dyDescent="0.25">
      <c r="B1038" s="7" t="str">
        <f t="shared" si="97"/>
        <v/>
      </c>
      <c r="C1038" s="5" t="str">
        <f t="shared" si="96"/>
        <v/>
      </c>
      <c r="D1038" s="5" t="str">
        <f t="shared" si="98"/>
        <v/>
      </c>
      <c r="E1038" s="5" t="str">
        <f t="shared" si="99"/>
        <v/>
      </c>
      <c r="F1038" s="5" t="str">
        <f t="shared" si="100"/>
        <v/>
      </c>
      <c r="G1038" s="5" t="str">
        <f>IF(A1038&lt;&gt;"",IF($M$12,_xlfn.XLOOKUP(A1038,Harcamalar!$D$2:$D$100,Harcamalar!$G$2:$G$100,0),0),"")</f>
        <v/>
      </c>
      <c r="H1038" s="5" t="str">
        <f>IF(A1038&lt;&gt;"",IF($M$12,_xlfn.XLOOKUP(A1038,Harcamalar!$D$2:$D$120,Harcamalar!$H$2:$H$120,""),""),"")</f>
        <v/>
      </c>
      <c r="I1038" s="5" t="str">
        <f t="shared" si="101"/>
        <v/>
      </c>
    </row>
    <row r="1039" spans="2:9" x14ac:dyDescent="0.25">
      <c r="B1039" s="7" t="str">
        <f t="shared" si="97"/>
        <v/>
      </c>
      <c r="C1039" s="5" t="str">
        <f t="shared" si="96"/>
        <v/>
      </c>
      <c r="D1039" s="5" t="str">
        <f t="shared" si="98"/>
        <v/>
      </c>
      <c r="E1039" s="5" t="str">
        <f t="shared" si="99"/>
        <v/>
      </c>
      <c r="F1039" s="5" t="str">
        <f t="shared" si="100"/>
        <v/>
      </c>
      <c r="G1039" s="5" t="str">
        <f>IF(A1039&lt;&gt;"",IF($M$12,_xlfn.XLOOKUP(A1039,Harcamalar!$D$2:$D$100,Harcamalar!$G$2:$G$100,0),0),"")</f>
        <v/>
      </c>
      <c r="H1039" s="5" t="str">
        <f>IF(A1039&lt;&gt;"",IF($M$12,_xlfn.XLOOKUP(A1039,Harcamalar!$D$2:$D$120,Harcamalar!$H$2:$H$120,""),""),"")</f>
        <v/>
      </c>
      <c r="I1039" s="5" t="str">
        <f t="shared" si="101"/>
        <v/>
      </c>
    </row>
    <row r="1040" spans="2:9" x14ac:dyDescent="0.25">
      <c r="B1040" s="7" t="str">
        <f t="shared" si="97"/>
        <v/>
      </c>
      <c r="C1040" s="5" t="str">
        <f t="shared" si="96"/>
        <v/>
      </c>
      <c r="D1040" s="5" t="str">
        <f t="shared" si="98"/>
        <v/>
      </c>
      <c r="E1040" s="5" t="str">
        <f t="shared" si="99"/>
        <v/>
      </c>
      <c r="F1040" s="5" t="str">
        <f t="shared" si="100"/>
        <v/>
      </c>
      <c r="G1040" s="5" t="str">
        <f>IF(A1040&lt;&gt;"",IF($M$12,_xlfn.XLOOKUP(A1040,Harcamalar!$D$2:$D$100,Harcamalar!$G$2:$G$100,0),0),"")</f>
        <v/>
      </c>
      <c r="H1040" s="5" t="str">
        <f>IF(A1040&lt;&gt;"",IF($M$12,_xlfn.XLOOKUP(A1040,Harcamalar!$D$2:$D$120,Harcamalar!$H$2:$H$120,""),""),"")</f>
        <v/>
      </c>
      <c r="I1040" s="5" t="str">
        <f t="shared" si="101"/>
        <v/>
      </c>
    </row>
    <row r="1041" spans="2:9" x14ac:dyDescent="0.25">
      <c r="B1041" s="7" t="str">
        <f t="shared" si="97"/>
        <v/>
      </c>
      <c r="C1041" s="5" t="str">
        <f t="shared" si="96"/>
        <v/>
      </c>
      <c r="D1041" s="5" t="str">
        <f t="shared" si="98"/>
        <v/>
      </c>
      <c r="E1041" s="5" t="str">
        <f t="shared" si="99"/>
        <v/>
      </c>
      <c r="F1041" s="5" t="str">
        <f t="shared" si="100"/>
        <v/>
      </c>
      <c r="G1041" s="5" t="str">
        <f>IF(A1041&lt;&gt;"",IF($M$12,_xlfn.XLOOKUP(A1041,Harcamalar!$D$2:$D$100,Harcamalar!$G$2:$G$100,0),0),"")</f>
        <v/>
      </c>
      <c r="H1041" s="5" t="str">
        <f>IF(A1041&lt;&gt;"",IF($M$12,_xlfn.XLOOKUP(A1041,Harcamalar!$D$2:$D$120,Harcamalar!$H$2:$H$120,""),""),"")</f>
        <v/>
      </c>
      <c r="I1041" s="5" t="str">
        <f t="shared" si="101"/>
        <v/>
      </c>
    </row>
    <row r="1042" spans="2:9" x14ac:dyDescent="0.25">
      <c r="B1042" s="7" t="str">
        <f t="shared" si="97"/>
        <v/>
      </c>
      <c r="C1042" s="5" t="str">
        <f t="shared" si="96"/>
        <v/>
      </c>
      <c r="D1042" s="5" t="str">
        <f t="shared" si="98"/>
        <v/>
      </c>
      <c r="E1042" s="5" t="str">
        <f t="shared" si="99"/>
        <v/>
      </c>
      <c r="F1042" s="5" t="str">
        <f t="shared" si="100"/>
        <v/>
      </c>
      <c r="G1042" s="5" t="str">
        <f>IF(A1042&lt;&gt;"",IF($M$12,_xlfn.XLOOKUP(A1042,Harcamalar!$D$2:$D$100,Harcamalar!$G$2:$G$100,0),0),"")</f>
        <v/>
      </c>
      <c r="H1042" s="5" t="str">
        <f>IF(A1042&lt;&gt;"",IF($M$12,_xlfn.XLOOKUP(A1042,Harcamalar!$D$2:$D$120,Harcamalar!$H$2:$H$120,""),""),"")</f>
        <v/>
      </c>
      <c r="I1042" s="5" t="str">
        <f t="shared" si="101"/>
        <v/>
      </c>
    </row>
    <row r="1043" spans="2:9" x14ac:dyDescent="0.25">
      <c r="B1043" s="7" t="str">
        <f t="shared" si="97"/>
        <v/>
      </c>
      <c r="C1043" s="5" t="str">
        <f t="shared" si="96"/>
        <v/>
      </c>
      <c r="D1043" s="5" t="str">
        <f t="shared" si="98"/>
        <v/>
      </c>
      <c r="E1043" s="5" t="str">
        <f t="shared" si="99"/>
        <v/>
      </c>
      <c r="F1043" s="5" t="str">
        <f t="shared" si="100"/>
        <v/>
      </c>
      <c r="G1043" s="5" t="str">
        <f>IF(A1043&lt;&gt;"",IF($M$12,_xlfn.XLOOKUP(A1043,Harcamalar!$D$2:$D$100,Harcamalar!$G$2:$G$100,0),0),"")</f>
        <v/>
      </c>
      <c r="H1043" s="5" t="str">
        <f>IF(A1043&lt;&gt;"",IF($M$12,_xlfn.XLOOKUP(A1043,Harcamalar!$D$2:$D$120,Harcamalar!$H$2:$H$120,""),""),"")</f>
        <v/>
      </c>
      <c r="I1043" s="5" t="str">
        <f t="shared" si="101"/>
        <v/>
      </c>
    </row>
    <row r="1044" spans="2:9" x14ac:dyDescent="0.25">
      <c r="B1044" s="7" t="str">
        <f t="shared" si="97"/>
        <v/>
      </c>
      <c r="C1044" s="5" t="str">
        <f t="shared" si="96"/>
        <v/>
      </c>
      <c r="D1044" s="5" t="str">
        <f t="shared" si="98"/>
        <v/>
      </c>
      <c r="E1044" s="5" t="str">
        <f t="shared" si="99"/>
        <v/>
      </c>
      <c r="F1044" s="5" t="str">
        <f t="shared" si="100"/>
        <v/>
      </c>
      <c r="G1044" s="5" t="str">
        <f>IF(A1044&lt;&gt;"",IF($M$12,_xlfn.XLOOKUP(A1044,Harcamalar!$D$2:$D$100,Harcamalar!$G$2:$G$100,0),0),"")</f>
        <v/>
      </c>
      <c r="H1044" s="5" t="str">
        <f>IF(A1044&lt;&gt;"",IF($M$12,_xlfn.XLOOKUP(A1044,Harcamalar!$D$2:$D$120,Harcamalar!$H$2:$H$120,""),""),"")</f>
        <v/>
      </c>
      <c r="I1044" s="5" t="str">
        <f t="shared" si="101"/>
        <v/>
      </c>
    </row>
    <row r="1045" spans="2:9" x14ac:dyDescent="0.25">
      <c r="B1045" s="7" t="str">
        <f t="shared" si="97"/>
        <v/>
      </c>
      <c r="C1045" s="5" t="str">
        <f t="shared" si="96"/>
        <v/>
      </c>
      <c r="D1045" s="5" t="str">
        <f t="shared" si="98"/>
        <v/>
      </c>
      <c r="E1045" s="5" t="str">
        <f t="shared" si="99"/>
        <v/>
      </c>
      <c r="F1045" s="5" t="str">
        <f t="shared" si="100"/>
        <v/>
      </c>
      <c r="G1045" s="5" t="str">
        <f>IF(A1045&lt;&gt;"",IF($M$12,_xlfn.XLOOKUP(A1045,Harcamalar!$D$2:$D$100,Harcamalar!$G$2:$G$100,0),0),"")</f>
        <v/>
      </c>
      <c r="H1045" s="5" t="str">
        <f>IF(A1045&lt;&gt;"",IF($M$12,_xlfn.XLOOKUP(A1045,Harcamalar!$D$2:$D$120,Harcamalar!$H$2:$H$120,""),""),"")</f>
        <v/>
      </c>
      <c r="I1045" s="5" t="str">
        <f t="shared" si="101"/>
        <v/>
      </c>
    </row>
    <row r="1046" spans="2:9" x14ac:dyDescent="0.25">
      <c r="B1046" s="7" t="str">
        <f t="shared" si="97"/>
        <v/>
      </c>
      <c r="C1046" s="5" t="str">
        <f t="shared" si="96"/>
        <v/>
      </c>
      <c r="D1046" s="5" t="str">
        <f t="shared" si="98"/>
        <v/>
      </c>
      <c r="E1046" s="5" t="str">
        <f t="shared" si="99"/>
        <v/>
      </c>
      <c r="F1046" s="5" t="str">
        <f t="shared" si="100"/>
        <v/>
      </c>
      <c r="G1046" s="5" t="str">
        <f>IF(A1046&lt;&gt;"",IF($M$12,_xlfn.XLOOKUP(A1046,Harcamalar!$D$2:$D$100,Harcamalar!$G$2:$G$100,0),0),"")</f>
        <v/>
      </c>
      <c r="H1046" s="5" t="str">
        <f>IF(A1046&lt;&gt;"",IF($M$12,_xlfn.XLOOKUP(A1046,Harcamalar!$D$2:$D$120,Harcamalar!$H$2:$H$120,""),""),"")</f>
        <v/>
      </c>
      <c r="I1046" s="5" t="str">
        <f t="shared" si="101"/>
        <v/>
      </c>
    </row>
    <row r="1047" spans="2:9" x14ac:dyDescent="0.25">
      <c r="B1047" s="7" t="str">
        <f t="shared" si="97"/>
        <v/>
      </c>
      <c r="C1047" s="5" t="str">
        <f t="shared" si="96"/>
        <v/>
      </c>
      <c r="D1047" s="5" t="str">
        <f t="shared" si="98"/>
        <v/>
      </c>
      <c r="E1047" s="5" t="str">
        <f t="shared" si="99"/>
        <v/>
      </c>
      <c r="F1047" s="5" t="str">
        <f t="shared" si="100"/>
        <v/>
      </c>
      <c r="G1047" s="5" t="str">
        <f>IF(A1047&lt;&gt;"",IF($M$12,_xlfn.XLOOKUP(A1047,Harcamalar!$D$2:$D$100,Harcamalar!$G$2:$G$100,0),0),"")</f>
        <v/>
      </c>
      <c r="H1047" s="5" t="str">
        <f>IF(A1047&lt;&gt;"",IF($M$12,_xlfn.XLOOKUP(A1047,Harcamalar!$D$2:$D$120,Harcamalar!$H$2:$H$120,""),""),"")</f>
        <v/>
      </c>
      <c r="I1047" s="5" t="str">
        <f t="shared" si="101"/>
        <v/>
      </c>
    </row>
    <row r="1048" spans="2:9" x14ac:dyDescent="0.25">
      <c r="B1048" s="7" t="str">
        <f t="shared" si="97"/>
        <v/>
      </c>
      <c r="C1048" s="5" t="str">
        <f t="shared" si="96"/>
        <v/>
      </c>
      <c r="D1048" s="5" t="str">
        <f t="shared" si="98"/>
        <v/>
      </c>
      <c r="E1048" s="5" t="str">
        <f t="shared" si="99"/>
        <v/>
      </c>
      <c r="F1048" s="5" t="str">
        <f t="shared" si="100"/>
        <v/>
      </c>
      <c r="G1048" s="5" t="str">
        <f>IF(A1048&lt;&gt;"",IF($M$12,_xlfn.XLOOKUP(A1048,Harcamalar!$D$2:$D$100,Harcamalar!$G$2:$G$100,0),0),"")</f>
        <v/>
      </c>
      <c r="H1048" s="5" t="str">
        <f>IF(A1048&lt;&gt;"",IF($M$12,_xlfn.XLOOKUP(A1048,Harcamalar!$D$2:$D$120,Harcamalar!$H$2:$H$120,""),""),"")</f>
        <v/>
      </c>
      <c r="I1048" s="5" t="str">
        <f t="shared" si="101"/>
        <v/>
      </c>
    </row>
    <row r="1049" spans="2:9" x14ac:dyDescent="0.25">
      <c r="B1049" s="7" t="str">
        <f t="shared" si="97"/>
        <v/>
      </c>
      <c r="C1049" s="5" t="str">
        <f t="shared" si="96"/>
        <v/>
      </c>
      <c r="D1049" s="5" t="str">
        <f t="shared" si="98"/>
        <v/>
      </c>
      <c r="E1049" s="5" t="str">
        <f t="shared" si="99"/>
        <v/>
      </c>
      <c r="F1049" s="5" t="str">
        <f t="shared" si="100"/>
        <v/>
      </c>
      <c r="G1049" s="5" t="str">
        <f>IF(A1049&lt;&gt;"",IF($M$12,_xlfn.XLOOKUP(A1049,Harcamalar!$D$2:$D$100,Harcamalar!$G$2:$G$100,0),0),"")</f>
        <v/>
      </c>
      <c r="H1049" s="5" t="str">
        <f>IF(A1049&lt;&gt;"",IF($M$12,_xlfn.XLOOKUP(A1049,Harcamalar!$D$2:$D$120,Harcamalar!$H$2:$H$120,""),""),"")</f>
        <v/>
      </c>
      <c r="I1049" s="5" t="str">
        <f t="shared" si="101"/>
        <v/>
      </c>
    </row>
    <row r="1050" spans="2:9" x14ac:dyDescent="0.25">
      <c r="B1050" s="7" t="str">
        <f t="shared" si="97"/>
        <v/>
      </c>
      <c r="C1050" s="5" t="str">
        <f t="shared" si="96"/>
        <v/>
      </c>
      <c r="D1050" s="5" t="str">
        <f t="shared" si="98"/>
        <v/>
      </c>
      <c r="E1050" s="5" t="str">
        <f t="shared" si="99"/>
        <v/>
      </c>
      <c r="F1050" s="5" t="str">
        <f t="shared" si="100"/>
        <v/>
      </c>
      <c r="G1050" s="5" t="str">
        <f>IF(A1050&lt;&gt;"",IF($M$12,_xlfn.XLOOKUP(A1050,Harcamalar!$D$2:$D$100,Harcamalar!$G$2:$G$100,0),0),"")</f>
        <v/>
      </c>
      <c r="H1050" s="5" t="str">
        <f>IF(A1050&lt;&gt;"",IF($M$12,_xlfn.XLOOKUP(A1050,Harcamalar!$D$2:$D$120,Harcamalar!$H$2:$H$120,""),""),"")</f>
        <v/>
      </c>
      <c r="I1050" s="5" t="str">
        <f t="shared" si="101"/>
        <v/>
      </c>
    </row>
    <row r="1051" spans="2:9" x14ac:dyDescent="0.25">
      <c r="B1051" s="7" t="str">
        <f t="shared" si="97"/>
        <v/>
      </c>
      <c r="C1051" s="5" t="str">
        <f t="shared" si="96"/>
        <v/>
      </c>
      <c r="D1051" s="5" t="str">
        <f t="shared" si="98"/>
        <v/>
      </c>
      <c r="E1051" s="5" t="str">
        <f t="shared" si="99"/>
        <v/>
      </c>
      <c r="F1051" s="5" t="str">
        <f t="shared" si="100"/>
        <v/>
      </c>
      <c r="G1051" s="5" t="str">
        <f>IF(A1051&lt;&gt;"",IF($M$12,_xlfn.XLOOKUP(A1051,Harcamalar!$D$2:$D$100,Harcamalar!$G$2:$G$100,0),0),"")</f>
        <v/>
      </c>
      <c r="H1051" s="5" t="str">
        <f>IF(A1051&lt;&gt;"",IF($M$12,_xlfn.XLOOKUP(A1051,Harcamalar!$D$2:$D$120,Harcamalar!$H$2:$H$120,""),""),"")</f>
        <v/>
      </c>
      <c r="I1051" s="5" t="str">
        <f t="shared" si="101"/>
        <v/>
      </c>
    </row>
    <row r="1052" spans="2:9" x14ac:dyDescent="0.25">
      <c r="B1052" s="7" t="str">
        <f t="shared" si="97"/>
        <v/>
      </c>
      <c r="C1052" s="5" t="str">
        <f t="shared" si="96"/>
        <v/>
      </c>
      <c r="D1052" s="5" t="str">
        <f t="shared" si="98"/>
        <v/>
      </c>
      <c r="E1052" s="5" t="str">
        <f t="shared" si="99"/>
        <v/>
      </c>
      <c r="F1052" s="5" t="str">
        <f t="shared" si="100"/>
        <v/>
      </c>
      <c r="G1052" s="5" t="str">
        <f>IF(A1052&lt;&gt;"",IF($M$12,_xlfn.XLOOKUP(A1052,Harcamalar!$D$2:$D$100,Harcamalar!$G$2:$G$100,0),0),"")</f>
        <v/>
      </c>
      <c r="H1052" s="5" t="str">
        <f>IF(A1052&lt;&gt;"",IF($M$12,_xlfn.XLOOKUP(A1052,Harcamalar!$D$2:$D$120,Harcamalar!$H$2:$H$120,""),""),"")</f>
        <v/>
      </c>
      <c r="I1052" s="5" t="str">
        <f t="shared" si="101"/>
        <v/>
      </c>
    </row>
    <row r="1053" spans="2:9" x14ac:dyDescent="0.25">
      <c r="B1053" s="7" t="str">
        <f t="shared" si="97"/>
        <v/>
      </c>
      <c r="C1053" s="5" t="str">
        <f t="shared" si="96"/>
        <v/>
      </c>
      <c r="D1053" s="5" t="str">
        <f t="shared" si="98"/>
        <v/>
      </c>
      <c r="E1053" s="5" t="str">
        <f t="shared" si="99"/>
        <v/>
      </c>
      <c r="F1053" s="5" t="str">
        <f t="shared" si="100"/>
        <v/>
      </c>
      <c r="G1053" s="5" t="str">
        <f>IF(A1053&lt;&gt;"",IF($M$12,_xlfn.XLOOKUP(A1053,Harcamalar!$D$2:$D$100,Harcamalar!$G$2:$G$100,0),0),"")</f>
        <v/>
      </c>
      <c r="H1053" s="5" t="str">
        <f>IF(A1053&lt;&gt;"",IF($M$12,_xlfn.XLOOKUP(A1053,Harcamalar!$D$2:$D$120,Harcamalar!$H$2:$H$120,""),""),"")</f>
        <v/>
      </c>
      <c r="I1053" s="5" t="str">
        <f t="shared" si="101"/>
        <v/>
      </c>
    </row>
    <row r="1054" spans="2:9" x14ac:dyDescent="0.25">
      <c r="B1054" s="7" t="str">
        <f t="shared" si="97"/>
        <v/>
      </c>
      <c r="C1054" s="5" t="str">
        <f t="shared" si="96"/>
        <v/>
      </c>
      <c r="D1054" s="5" t="str">
        <f t="shared" si="98"/>
        <v/>
      </c>
      <c r="E1054" s="5" t="str">
        <f t="shared" si="99"/>
        <v/>
      </c>
      <c r="F1054" s="5" t="str">
        <f t="shared" si="100"/>
        <v/>
      </c>
      <c r="G1054" s="5" t="str">
        <f>IF(A1054&lt;&gt;"",IF($M$12,_xlfn.XLOOKUP(A1054,Harcamalar!$D$2:$D$100,Harcamalar!$G$2:$G$100,0),0),"")</f>
        <v/>
      </c>
      <c r="H1054" s="5" t="str">
        <f>IF(A1054&lt;&gt;"",IF($M$12,_xlfn.XLOOKUP(A1054,Harcamalar!$D$2:$D$120,Harcamalar!$H$2:$H$120,""),""),"")</f>
        <v/>
      </c>
      <c r="I1054" s="5" t="str">
        <f t="shared" si="101"/>
        <v/>
      </c>
    </row>
    <row r="1055" spans="2:9" x14ac:dyDescent="0.25">
      <c r="B1055" s="7" t="str">
        <f t="shared" si="97"/>
        <v/>
      </c>
      <c r="C1055" s="5" t="str">
        <f t="shared" si="96"/>
        <v/>
      </c>
      <c r="D1055" s="5" t="str">
        <f t="shared" si="98"/>
        <v/>
      </c>
      <c r="E1055" s="5" t="str">
        <f t="shared" si="99"/>
        <v/>
      </c>
      <c r="F1055" s="5" t="str">
        <f t="shared" si="100"/>
        <v/>
      </c>
      <c r="G1055" s="5" t="str">
        <f>IF(A1055&lt;&gt;"",IF($M$12,_xlfn.XLOOKUP(A1055,Harcamalar!$D$2:$D$100,Harcamalar!$G$2:$G$100,0),0),"")</f>
        <v/>
      </c>
      <c r="H1055" s="5" t="str">
        <f>IF(A1055&lt;&gt;"",IF($M$12,_xlfn.XLOOKUP(A1055,Harcamalar!$D$2:$D$120,Harcamalar!$H$2:$H$120,""),""),"")</f>
        <v/>
      </c>
      <c r="I1055" s="5" t="str">
        <f t="shared" si="101"/>
        <v/>
      </c>
    </row>
    <row r="1056" spans="2:9" x14ac:dyDescent="0.25">
      <c r="B1056" s="7" t="str">
        <f t="shared" si="97"/>
        <v/>
      </c>
      <c r="C1056" s="5" t="str">
        <f t="shared" si="96"/>
        <v/>
      </c>
      <c r="D1056" s="5" t="str">
        <f t="shared" si="98"/>
        <v/>
      </c>
      <c r="E1056" s="5" t="str">
        <f t="shared" si="99"/>
        <v/>
      </c>
      <c r="F1056" s="5" t="str">
        <f t="shared" si="100"/>
        <v/>
      </c>
      <c r="G1056" s="5" t="str">
        <f>IF(A1056&lt;&gt;"",IF($M$12,_xlfn.XLOOKUP(A1056,Harcamalar!$D$2:$D$100,Harcamalar!$G$2:$G$100,0),0),"")</f>
        <v/>
      </c>
      <c r="H1056" s="5" t="str">
        <f>IF(A1056&lt;&gt;"",IF($M$12,_xlfn.XLOOKUP(A1056,Harcamalar!$D$2:$D$120,Harcamalar!$H$2:$H$120,""),""),"")</f>
        <v/>
      </c>
      <c r="I1056" s="5" t="str">
        <f t="shared" si="101"/>
        <v/>
      </c>
    </row>
    <row r="1057" spans="2:9" x14ac:dyDescent="0.25">
      <c r="B1057" s="7" t="str">
        <f t="shared" si="97"/>
        <v/>
      </c>
      <c r="C1057" s="5" t="str">
        <f t="shared" si="96"/>
        <v/>
      </c>
      <c r="D1057" s="5" t="str">
        <f t="shared" si="98"/>
        <v/>
      </c>
      <c r="E1057" s="5" t="str">
        <f t="shared" si="99"/>
        <v/>
      </c>
      <c r="F1057" s="5" t="str">
        <f t="shared" si="100"/>
        <v/>
      </c>
      <c r="G1057" s="5" t="str">
        <f>IF(A1057&lt;&gt;"",IF($M$12,_xlfn.XLOOKUP(A1057,Harcamalar!$D$2:$D$100,Harcamalar!$G$2:$G$100,0),0),"")</f>
        <v/>
      </c>
      <c r="H1057" s="5" t="str">
        <f>IF(A1057&lt;&gt;"",IF($M$12,_xlfn.XLOOKUP(A1057,Harcamalar!$D$2:$D$120,Harcamalar!$H$2:$H$120,""),""),"")</f>
        <v/>
      </c>
      <c r="I1057" s="5" t="str">
        <f t="shared" si="101"/>
        <v/>
      </c>
    </row>
    <row r="1058" spans="2:9" x14ac:dyDescent="0.25">
      <c r="B1058" s="7" t="str">
        <f t="shared" si="97"/>
        <v/>
      </c>
      <c r="C1058" s="5" t="str">
        <f t="shared" si="96"/>
        <v/>
      </c>
      <c r="D1058" s="5" t="str">
        <f t="shared" si="98"/>
        <v/>
      </c>
      <c r="E1058" s="5" t="str">
        <f t="shared" si="99"/>
        <v/>
      </c>
      <c r="F1058" s="5" t="str">
        <f t="shared" si="100"/>
        <v/>
      </c>
      <c r="G1058" s="5" t="str">
        <f>IF(A1058&lt;&gt;"",IF($M$12,_xlfn.XLOOKUP(A1058,Harcamalar!$D$2:$D$100,Harcamalar!$G$2:$G$100,0),0),"")</f>
        <v/>
      </c>
      <c r="H1058" s="5" t="str">
        <f>IF(A1058&lt;&gt;"",IF($M$12,_xlfn.XLOOKUP(A1058,Harcamalar!$D$2:$D$120,Harcamalar!$H$2:$H$120,""),""),"")</f>
        <v/>
      </c>
      <c r="I1058" s="5" t="str">
        <f t="shared" si="101"/>
        <v/>
      </c>
    </row>
    <row r="1059" spans="2:9" x14ac:dyDescent="0.25">
      <c r="B1059" s="7" t="str">
        <f t="shared" si="97"/>
        <v/>
      </c>
      <c r="C1059" s="5" t="str">
        <f t="shared" si="96"/>
        <v/>
      </c>
      <c r="D1059" s="5" t="str">
        <f t="shared" si="98"/>
        <v/>
      </c>
      <c r="E1059" s="5" t="str">
        <f t="shared" si="99"/>
        <v/>
      </c>
      <c r="F1059" s="5" t="str">
        <f t="shared" si="100"/>
        <v/>
      </c>
      <c r="G1059" s="5" t="str">
        <f>IF(A1059&lt;&gt;"",IF($M$12,_xlfn.XLOOKUP(A1059,Harcamalar!$D$2:$D$100,Harcamalar!$G$2:$G$100,0),0),"")</f>
        <v/>
      </c>
      <c r="H1059" s="5" t="str">
        <f>IF(A1059&lt;&gt;"",IF($M$12,_xlfn.XLOOKUP(A1059,Harcamalar!$D$2:$D$120,Harcamalar!$H$2:$H$120,""),""),"")</f>
        <v/>
      </c>
      <c r="I1059" s="5" t="str">
        <f t="shared" si="101"/>
        <v/>
      </c>
    </row>
    <row r="1060" spans="2:9" x14ac:dyDescent="0.25">
      <c r="B1060" s="7" t="str">
        <f t="shared" si="97"/>
        <v/>
      </c>
      <c r="C1060" s="5" t="str">
        <f t="shared" si="96"/>
        <v/>
      </c>
      <c r="D1060" s="5" t="str">
        <f t="shared" si="98"/>
        <v/>
      </c>
      <c r="E1060" s="5" t="str">
        <f t="shared" si="99"/>
        <v/>
      </c>
      <c r="F1060" s="5" t="str">
        <f t="shared" si="100"/>
        <v/>
      </c>
      <c r="G1060" s="5" t="str">
        <f>IF(A1060&lt;&gt;"",IF($M$12,_xlfn.XLOOKUP(A1060,Harcamalar!$D$2:$D$100,Harcamalar!$G$2:$G$100,0),0),"")</f>
        <v/>
      </c>
      <c r="H1060" s="5" t="str">
        <f>IF(A1060&lt;&gt;"",IF($M$12,_xlfn.XLOOKUP(A1060,Harcamalar!$D$2:$D$120,Harcamalar!$H$2:$H$120,""),""),"")</f>
        <v/>
      </c>
      <c r="I1060" s="5" t="str">
        <f t="shared" si="101"/>
        <v/>
      </c>
    </row>
    <row r="1061" spans="2:9" x14ac:dyDescent="0.25">
      <c r="B1061" s="7" t="str">
        <f t="shared" si="97"/>
        <v/>
      </c>
      <c r="C1061" s="5" t="str">
        <f t="shared" si="96"/>
        <v/>
      </c>
      <c r="D1061" s="5" t="str">
        <f t="shared" si="98"/>
        <v/>
      </c>
      <c r="E1061" s="5" t="str">
        <f t="shared" si="99"/>
        <v/>
      </c>
      <c r="F1061" s="5" t="str">
        <f t="shared" si="100"/>
        <v/>
      </c>
      <c r="G1061" s="5" t="str">
        <f>IF(A1061&lt;&gt;"",IF($M$12,_xlfn.XLOOKUP(A1061,Harcamalar!$D$2:$D$100,Harcamalar!$G$2:$G$100,0),0),"")</f>
        <v/>
      </c>
      <c r="H1061" s="5" t="str">
        <f>IF(A1061&lt;&gt;"",IF($M$12,_xlfn.XLOOKUP(A1061,Harcamalar!$D$2:$D$120,Harcamalar!$H$2:$H$120,""),""),"")</f>
        <v/>
      </c>
      <c r="I1061" s="5" t="str">
        <f t="shared" si="101"/>
        <v/>
      </c>
    </row>
    <row r="1062" spans="2:9" x14ac:dyDescent="0.25">
      <c r="B1062" s="7" t="str">
        <f t="shared" si="97"/>
        <v/>
      </c>
      <c r="C1062" s="5" t="str">
        <f t="shared" si="96"/>
        <v/>
      </c>
      <c r="D1062" s="5" t="str">
        <f t="shared" si="98"/>
        <v/>
      </c>
      <c r="E1062" s="5" t="str">
        <f t="shared" si="99"/>
        <v/>
      </c>
      <c r="F1062" s="5" t="str">
        <f t="shared" si="100"/>
        <v/>
      </c>
      <c r="G1062" s="5" t="str">
        <f>IF(A1062&lt;&gt;"",IF($M$12,_xlfn.XLOOKUP(A1062,Harcamalar!$D$2:$D$100,Harcamalar!$G$2:$G$100,0),0),"")</f>
        <v/>
      </c>
      <c r="H1062" s="5" t="str">
        <f>IF(A1062&lt;&gt;"",IF($M$12,_xlfn.XLOOKUP(A1062,Harcamalar!$D$2:$D$120,Harcamalar!$H$2:$H$120,""),""),"")</f>
        <v/>
      </c>
      <c r="I1062" s="5" t="str">
        <f t="shared" si="101"/>
        <v/>
      </c>
    </row>
    <row r="1063" spans="2:9" x14ac:dyDescent="0.25">
      <c r="B1063" s="7" t="str">
        <f t="shared" si="97"/>
        <v/>
      </c>
      <c r="C1063" s="5" t="str">
        <f t="shared" ref="C1063:C1126" si="102">IF($A1063&lt;&gt;"",I1062,"")</f>
        <v/>
      </c>
      <c r="D1063" s="5" t="str">
        <f t="shared" si="98"/>
        <v/>
      </c>
      <c r="E1063" s="5" t="str">
        <f t="shared" si="99"/>
        <v/>
      </c>
      <c r="F1063" s="5" t="str">
        <f t="shared" si="100"/>
        <v/>
      </c>
      <c r="G1063" s="5" t="str">
        <f>IF(A1063&lt;&gt;"",IF($M$12,_xlfn.XLOOKUP(A1063,Harcamalar!$D$2:$D$100,Harcamalar!$G$2:$G$100,0),0),"")</f>
        <v/>
      </c>
      <c r="H1063" s="5" t="str">
        <f>IF(A1063&lt;&gt;"",IF($M$12,_xlfn.XLOOKUP(A1063,Harcamalar!$D$2:$D$120,Harcamalar!$H$2:$H$120,""),""),"")</f>
        <v/>
      </c>
      <c r="I1063" s="5" t="str">
        <f t="shared" si="101"/>
        <v/>
      </c>
    </row>
    <row r="1064" spans="2:9" x14ac:dyDescent="0.25">
      <c r="B1064" s="7" t="str">
        <f t="shared" si="97"/>
        <v/>
      </c>
      <c r="C1064" s="5" t="str">
        <f t="shared" si="102"/>
        <v/>
      </c>
      <c r="D1064" s="5" t="str">
        <f t="shared" si="98"/>
        <v/>
      </c>
      <c r="E1064" s="5" t="str">
        <f t="shared" si="99"/>
        <v/>
      </c>
      <c r="F1064" s="5" t="str">
        <f t="shared" si="100"/>
        <v/>
      </c>
      <c r="G1064" s="5" t="str">
        <f>IF(A1064&lt;&gt;"",IF($M$12,_xlfn.XLOOKUP(A1064,Harcamalar!$D$2:$D$100,Harcamalar!$G$2:$G$100,0),0),"")</f>
        <v/>
      </c>
      <c r="H1064" s="5" t="str">
        <f>IF(A1064&lt;&gt;"",IF($M$12,_xlfn.XLOOKUP(A1064,Harcamalar!$D$2:$D$120,Harcamalar!$H$2:$H$120,""),""),"")</f>
        <v/>
      </c>
      <c r="I1064" s="5" t="str">
        <f t="shared" si="101"/>
        <v/>
      </c>
    </row>
    <row r="1065" spans="2:9" x14ac:dyDescent="0.25">
      <c r="B1065" s="7" t="str">
        <f t="shared" si="97"/>
        <v/>
      </c>
      <c r="C1065" s="5" t="str">
        <f t="shared" si="102"/>
        <v/>
      </c>
      <c r="D1065" s="5" t="str">
        <f t="shared" si="98"/>
        <v/>
      </c>
      <c r="E1065" s="5" t="str">
        <f t="shared" si="99"/>
        <v/>
      </c>
      <c r="F1065" s="5" t="str">
        <f t="shared" si="100"/>
        <v/>
      </c>
      <c r="G1065" s="5" t="str">
        <f>IF(A1065&lt;&gt;"",IF($M$12,_xlfn.XLOOKUP(A1065,Harcamalar!$D$2:$D$100,Harcamalar!$G$2:$G$100,0),0),"")</f>
        <v/>
      </c>
      <c r="H1065" s="5" t="str">
        <f>IF(A1065&lt;&gt;"",IF($M$12,_xlfn.XLOOKUP(A1065,Harcamalar!$D$2:$D$120,Harcamalar!$H$2:$H$120,""),""),"")</f>
        <v/>
      </c>
      <c r="I1065" s="5" t="str">
        <f t="shared" si="101"/>
        <v/>
      </c>
    </row>
    <row r="1066" spans="2:9" x14ac:dyDescent="0.25">
      <c r="B1066" s="7" t="str">
        <f t="shared" si="97"/>
        <v/>
      </c>
      <c r="C1066" s="5" t="str">
        <f t="shared" si="102"/>
        <v/>
      </c>
      <c r="D1066" s="5" t="str">
        <f t="shared" si="98"/>
        <v/>
      </c>
      <c r="E1066" s="5" t="str">
        <f t="shared" si="99"/>
        <v/>
      </c>
      <c r="F1066" s="5" t="str">
        <f t="shared" si="100"/>
        <v/>
      </c>
      <c r="G1066" s="5" t="str">
        <f>IF(A1066&lt;&gt;"",IF($M$12,_xlfn.XLOOKUP(A1066,Harcamalar!$D$2:$D$100,Harcamalar!$G$2:$G$100,0),0),"")</f>
        <v/>
      </c>
      <c r="H1066" s="5" t="str">
        <f>IF(A1066&lt;&gt;"",IF($M$12,_xlfn.XLOOKUP(A1066,Harcamalar!$D$2:$D$120,Harcamalar!$H$2:$H$120,""),""),"")</f>
        <v/>
      </c>
      <c r="I1066" s="5" t="str">
        <f t="shared" si="101"/>
        <v/>
      </c>
    </row>
    <row r="1067" spans="2:9" x14ac:dyDescent="0.25">
      <c r="B1067" s="7" t="str">
        <f t="shared" si="97"/>
        <v/>
      </c>
      <c r="C1067" s="5" t="str">
        <f t="shared" si="102"/>
        <v/>
      </c>
      <c r="D1067" s="5" t="str">
        <f t="shared" si="98"/>
        <v/>
      </c>
      <c r="E1067" s="5" t="str">
        <f t="shared" si="99"/>
        <v/>
      </c>
      <c r="F1067" s="5" t="str">
        <f t="shared" si="100"/>
        <v/>
      </c>
      <c r="G1067" s="5" t="str">
        <f>IF(A1067&lt;&gt;"",IF($M$12,_xlfn.XLOOKUP(A1067,Harcamalar!$D$2:$D$100,Harcamalar!$G$2:$G$100,0),0),"")</f>
        <v/>
      </c>
      <c r="H1067" s="5" t="str">
        <f>IF(A1067&lt;&gt;"",IF($M$12,_xlfn.XLOOKUP(A1067,Harcamalar!$D$2:$D$120,Harcamalar!$H$2:$H$120,""),""),"")</f>
        <v/>
      </c>
      <c r="I1067" s="5" t="str">
        <f t="shared" si="101"/>
        <v/>
      </c>
    </row>
    <row r="1068" spans="2:9" x14ac:dyDescent="0.25">
      <c r="B1068" s="7" t="str">
        <f t="shared" si="97"/>
        <v/>
      </c>
      <c r="C1068" s="5" t="str">
        <f t="shared" si="102"/>
        <v/>
      </c>
      <c r="D1068" s="5" t="str">
        <f t="shared" si="98"/>
        <v/>
      </c>
      <c r="E1068" s="5" t="str">
        <f t="shared" si="99"/>
        <v/>
      </c>
      <c r="F1068" s="5" t="str">
        <f t="shared" si="100"/>
        <v/>
      </c>
      <c r="G1068" s="5" t="str">
        <f>IF(A1068&lt;&gt;"",IF($M$12,_xlfn.XLOOKUP(A1068,Harcamalar!$D$2:$D$100,Harcamalar!$G$2:$G$100,0),0),"")</f>
        <v/>
      </c>
      <c r="H1068" s="5" t="str">
        <f>IF(A1068&lt;&gt;"",IF($M$12,_xlfn.XLOOKUP(A1068,Harcamalar!$D$2:$D$120,Harcamalar!$H$2:$H$120,""),""),"")</f>
        <v/>
      </c>
      <c r="I1068" s="5" t="str">
        <f t="shared" si="101"/>
        <v/>
      </c>
    </row>
    <row r="1069" spans="2:9" x14ac:dyDescent="0.25">
      <c r="B1069" s="7" t="str">
        <f t="shared" si="97"/>
        <v/>
      </c>
      <c r="C1069" s="5" t="str">
        <f t="shared" si="102"/>
        <v/>
      </c>
      <c r="D1069" s="5" t="str">
        <f t="shared" si="98"/>
        <v/>
      </c>
      <c r="E1069" s="5" t="str">
        <f t="shared" si="99"/>
        <v/>
      </c>
      <c r="F1069" s="5" t="str">
        <f t="shared" si="100"/>
        <v/>
      </c>
      <c r="G1069" s="5" t="str">
        <f>IF(A1069&lt;&gt;"",IF($M$12,_xlfn.XLOOKUP(A1069,Harcamalar!$D$2:$D$100,Harcamalar!$G$2:$G$100,0),0),"")</f>
        <v/>
      </c>
      <c r="H1069" s="5" t="str">
        <f>IF(A1069&lt;&gt;"",IF($M$12,_xlfn.XLOOKUP(A1069,Harcamalar!$D$2:$D$120,Harcamalar!$H$2:$H$120,""),""),"")</f>
        <v/>
      </c>
      <c r="I1069" s="5" t="str">
        <f t="shared" si="101"/>
        <v/>
      </c>
    </row>
    <row r="1070" spans="2:9" x14ac:dyDescent="0.25">
      <c r="B1070" s="7" t="str">
        <f t="shared" si="97"/>
        <v/>
      </c>
      <c r="C1070" s="5" t="str">
        <f t="shared" si="102"/>
        <v/>
      </c>
      <c r="D1070" s="5" t="str">
        <f t="shared" si="98"/>
        <v/>
      </c>
      <c r="E1070" s="5" t="str">
        <f t="shared" si="99"/>
        <v/>
      </c>
      <c r="F1070" s="5" t="str">
        <f t="shared" si="100"/>
        <v/>
      </c>
      <c r="G1070" s="5" t="str">
        <f>IF(A1070&lt;&gt;"",IF($M$12,_xlfn.XLOOKUP(A1070,Harcamalar!$D$2:$D$100,Harcamalar!$G$2:$G$100,0),0),"")</f>
        <v/>
      </c>
      <c r="H1070" s="5" t="str">
        <f>IF(A1070&lt;&gt;"",IF($M$12,_xlfn.XLOOKUP(A1070,Harcamalar!$D$2:$D$120,Harcamalar!$H$2:$H$120,""),""),"")</f>
        <v/>
      </c>
      <c r="I1070" s="5" t="str">
        <f t="shared" si="101"/>
        <v/>
      </c>
    </row>
    <row r="1071" spans="2:9" x14ac:dyDescent="0.25">
      <c r="B1071" s="7" t="str">
        <f t="shared" si="97"/>
        <v/>
      </c>
      <c r="C1071" s="5" t="str">
        <f t="shared" si="102"/>
        <v/>
      </c>
      <c r="D1071" s="5" t="str">
        <f t="shared" si="98"/>
        <v/>
      </c>
      <c r="E1071" s="5" t="str">
        <f t="shared" si="99"/>
        <v/>
      </c>
      <c r="F1071" s="5" t="str">
        <f t="shared" si="100"/>
        <v/>
      </c>
      <c r="G1071" s="5" t="str">
        <f>IF(A1071&lt;&gt;"",IF($M$12,_xlfn.XLOOKUP(A1071,Harcamalar!$D$2:$D$100,Harcamalar!$G$2:$G$100,0),0),"")</f>
        <v/>
      </c>
      <c r="H1071" s="5" t="str">
        <f>IF(A1071&lt;&gt;"",IF($M$12,_xlfn.XLOOKUP(A1071,Harcamalar!$D$2:$D$120,Harcamalar!$H$2:$H$120,""),""),"")</f>
        <v/>
      </c>
      <c r="I1071" s="5" t="str">
        <f t="shared" si="101"/>
        <v/>
      </c>
    </row>
    <row r="1072" spans="2:9" x14ac:dyDescent="0.25">
      <c r="B1072" s="7" t="str">
        <f t="shared" si="97"/>
        <v/>
      </c>
      <c r="C1072" s="5" t="str">
        <f t="shared" si="102"/>
        <v/>
      </c>
      <c r="D1072" s="5" t="str">
        <f t="shared" si="98"/>
        <v/>
      </c>
      <c r="E1072" s="5" t="str">
        <f t="shared" si="99"/>
        <v/>
      </c>
      <c r="F1072" s="5" t="str">
        <f t="shared" si="100"/>
        <v/>
      </c>
      <c r="G1072" s="5" t="str">
        <f>IF(A1072&lt;&gt;"",IF($M$12,_xlfn.XLOOKUP(A1072,Harcamalar!$D$2:$D$100,Harcamalar!$G$2:$G$100,0),0),"")</f>
        <v/>
      </c>
      <c r="H1072" s="5" t="str">
        <f>IF(A1072&lt;&gt;"",IF($M$12,_xlfn.XLOOKUP(A1072,Harcamalar!$D$2:$D$120,Harcamalar!$H$2:$H$120,""),""),"")</f>
        <v/>
      </c>
      <c r="I1072" s="5" t="str">
        <f t="shared" si="101"/>
        <v/>
      </c>
    </row>
    <row r="1073" spans="2:9" x14ac:dyDescent="0.25">
      <c r="B1073" s="7" t="str">
        <f t="shared" si="97"/>
        <v/>
      </c>
      <c r="C1073" s="5" t="str">
        <f t="shared" si="102"/>
        <v/>
      </c>
      <c r="D1073" s="5" t="str">
        <f t="shared" si="98"/>
        <v/>
      </c>
      <c r="E1073" s="5" t="str">
        <f t="shared" si="99"/>
        <v/>
      </c>
      <c r="F1073" s="5" t="str">
        <f t="shared" si="100"/>
        <v/>
      </c>
      <c r="G1073" s="5" t="str">
        <f>IF(A1073&lt;&gt;"",IF($M$12,_xlfn.XLOOKUP(A1073,Harcamalar!$D$2:$D$100,Harcamalar!$G$2:$G$100,0),0),"")</f>
        <v/>
      </c>
      <c r="H1073" s="5" t="str">
        <f>IF(A1073&lt;&gt;"",IF($M$12,_xlfn.XLOOKUP(A1073,Harcamalar!$D$2:$D$120,Harcamalar!$H$2:$H$120,""),""),"")</f>
        <v/>
      </c>
      <c r="I1073" s="5" t="str">
        <f t="shared" si="101"/>
        <v/>
      </c>
    </row>
    <row r="1074" spans="2:9" x14ac:dyDescent="0.25">
      <c r="B1074" s="7" t="str">
        <f t="shared" si="97"/>
        <v/>
      </c>
      <c r="C1074" s="5" t="str">
        <f t="shared" si="102"/>
        <v/>
      </c>
      <c r="D1074" s="5" t="str">
        <f t="shared" si="98"/>
        <v/>
      </c>
      <c r="E1074" s="5" t="str">
        <f t="shared" si="99"/>
        <v/>
      </c>
      <c r="F1074" s="5" t="str">
        <f t="shared" si="100"/>
        <v/>
      </c>
      <c r="G1074" s="5" t="str">
        <f>IF(A1074&lt;&gt;"",IF($M$12,_xlfn.XLOOKUP(A1074,Harcamalar!$D$2:$D$100,Harcamalar!$G$2:$G$100,0),0),"")</f>
        <v/>
      </c>
      <c r="H1074" s="5" t="str">
        <f>IF(A1074&lt;&gt;"",IF($M$12,_xlfn.XLOOKUP(A1074,Harcamalar!$D$2:$D$120,Harcamalar!$H$2:$H$120,""),""),"")</f>
        <v/>
      </c>
      <c r="I1074" s="5" t="str">
        <f t="shared" si="101"/>
        <v/>
      </c>
    </row>
    <row r="1075" spans="2:9" x14ac:dyDescent="0.25">
      <c r="B1075" s="7" t="str">
        <f t="shared" si="97"/>
        <v/>
      </c>
      <c r="C1075" s="5" t="str">
        <f t="shared" si="102"/>
        <v/>
      </c>
      <c r="D1075" s="5" t="str">
        <f t="shared" si="98"/>
        <v/>
      </c>
      <c r="E1075" s="5" t="str">
        <f t="shared" si="99"/>
        <v/>
      </c>
      <c r="F1075" s="5" t="str">
        <f t="shared" si="100"/>
        <v/>
      </c>
      <c r="G1075" s="5" t="str">
        <f>IF(A1075&lt;&gt;"",IF($M$12,_xlfn.XLOOKUP(A1075,Harcamalar!$D$2:$D$100,Harcamalar!$G$2:$G$100,0),0),"")</f>
        <v/>
      </c>
      <c r="H1075" s="5" t="str">
        <f>IF(A1075&lt;&gt;"",IF($M$12,_xlfn.XLOOKUP(A1075,Harcamalar!$D$2:$D$120,Harcamalar!$H$2:$H$120,""),""),"")</f>
        <v/>
      </c>
      <c r="I1075" s="5" t="str">
        <f t="shared" si="101"/>
        <v/>
      </c>
    </row>
    <row r="1076" spans="2:9" x14ac:dyDescent="0.25">
      <c r="B1076" s="7" t="str">
        <f t="shared" si="97"/>
        <v/>
      </c>
      <c r="C1076" s="5" t="str">
        <f t="shared" si="102"/>
        <v/>
      </c>
      <c r="D1076" s="5" t="str">
        <f t="shared" si="98"/>
        <v/>
      </c>
      <c r="E1076" s="5" t="str">
        <f t="shared" si="99"/>
        <v/>
      </c>
      <c r="F1076" s="5" t="str">
        <f t="shared" si="100"/>
        <v/>
      </c>
      <c r="G1076" s="5" t="str">
        <f>IF(A1076&lt;&gt;"",IF($M$12,_xlfn.XLOOKUP(A1076,Harcamalar!$D$2:$D$100,Harcamalar!$G$2:$G$100,0),0),"")</f>
        <v/>
      </c>
      <c r="H1076" s="5" t="str">
        <f>IF(A1076&lt;&gt;"",IF($M$12,_xlfn.XLOOKUP(A1076,Harcamalar!$D$2:$D$120,Harcamalar!$H$2:$H$120,""),""),"")</f>
        <v/>
      </c>
      <c r="I1076" s="5" t="str">
        <f t="shared" si="101"/>
        <v/>
      </c>
    </row>
    <row r="1077" spans="2:9" x14ac:dyDescent="0.25">
      <c r="B1077" s="7" t="str">
        <f t="shared" si="97"/>
        <v/>
      </c>
      <c r="C1077" s="5" t="str">
        <f t="shared" si="102"/>
        <v/>
      </c>
      <c r="D1077" s="5" t="str">
        <f t="shared" si="98"/>
        <v/>
      </c>
      <c r="E1077" s="5" t="str">
        <f t="shared" si="99"/>
        <v/>
      </c>
      <c r="F1077" s="5" t="str">
        <f t="shared" si="100"/>
        <v/>
      </c>
      <c r="G1077" s="5" t="str">
        <f>IF(A1077&lt;&gt;"",IF($M$12,_xlfn.XLOOKUP(A1077,Harcamalar!$D$2:$D$100,Harcamalar!$G$2:$G$100,0),0),"")</f>
        <v/>
      </c>
      <c r="H1077" s="5" t="str">
        <f>IF(A1077&lt;&gt;"",IF($M$12,_xlfn.XLOOKUP(A1077,Harcamalar!$D$2:$D$120,Harcamalar!$H$2:$H$120,""),""),"")</f>
        <v/>
      </c>
      <c r="I1077" s="5" t="str">
        <f t="shared" si="101"/>
        <v/>
      </c>
    </row>
    <row r="1078" spans="2:9" x14ac:dyDescent="0.25">
      <c r="B1078" s="7" t="str">
        <f t="shared" si="97"/>
        <v/>
      </c>
      <c r="C1078" s="5" t="str">
        <f t="shared" si="102"/>
        <v/>
      </c>
      <c r="D1078" s="5" t="str">
        <f t="shared" si="98"/>
        <v/>
      </c>
      <c r="E1078" s="5" t="str">
        <f t="shared" si="99"/>
        <v/>
      </c>
      <c r="F1078" s="5" t="str">
        <f t="shared" si="100"/>
        <v/>
      </c>
      <c r="G1078" s="5" t="str">
        <f>IF(A1078&lt;&gt;"",IF($M$12,_xlfn.XLOOKUP(A1078,Harcamalar!$D$2:$D$100,Harcamalar!$G$2:$G$100,0),0),"")</f>
        <v/>
      </c>
      <c r="H1078" s="5" t="str">
        <f>IF(A1078&lt;&gt;"",IF($M$12,_xlfn.XLOOKUP(A1078,Harcamalar!$D$2:$D$120,Harcamalar!$H$2:$H$120,""),""),"")</f>
        <v/>
      </c>
      <c r="I1078" s="5" t="str">
        <f t="shared" si="101"/>
        <v/>
      </c>
    </row>
    <row r="1079" spans="2:9" x14ac:dyDescent="0.25">
      <c r="B1079" s="7" t="str">
        <f t="shared" si="97"/>
        <v/>
      </c>
      <c r="C1079" s="5" t="str">
        <f t="shared" si="102"/>
        <v/>
      </c>
      <c r="D1079" s="5" t="str">
        <f t="shared" si="98"/>
        <v/>
      </c>
      <c r="E1079" s="5" t="str">
        <f t="shared" si="99"/>
        <v/>
      </c>
      <c r="F1079" s="5" t="str">
        <f t="shared" si="100"/>
        <v/>
      </c>
      <c r="G1079" s="5" t="str">
        <f>IF(A1079&lt;&gt;"",IF($M$12,_xlfn.XLOOKUP(A1079,Harcamalar!$D$2:$D$100,Harcamalar!$G$2:$G$100,0),0),"")</f>
        <v/>
      </c>
      <c r="H1079" s="5" t="str">
        <f>IF(A1079&lt;&gt;"",IF($M$12,_xlfn.XLOOKUP(A1079,Harcamalar!$D$2:$D$120,Harcamalar!$H$2:$H$120,""),""),"")</f>
        <v/>
      </c>
      <c r="I1079" s="5" t="str">
        <f t="shared" si="101"/>
        <v/>
      </c>
    </row>
    <row r="1080" spans="2:9" x14ac:dyDescent="0.25">
      <c r="B1080" s="7" t="str">
        <f t="shared" si="97"/>
        <v/>
      </c>
      <c r="C1080" s="5" t="str">
        <f t="shared" si="102"/>
        <v/>
      </c>
      <c r="D1080" s="5" t="str">
        <f t="shared" si="98"/>
        <v/>
      </c>
      <c r="E1080" s="5" t="str">
        <f t="shared" si="99"/>
        <v/>
      </c>
      <c r="F1080" s="5" t="str">
        <f t="shared" si="100"/>
        <v/>
      </c>
      <c r="G1080" s="5" t="str">
        <f>IF(A1080&lt;&gt;"",IF($M$12,_xlfn.XLOOKUP(A1080,Harcamalar!$D$2:$D$100,Harcamalar!$G$2:$G$100,0),0),"")</f>
        <v/>
      </c>
      <c r="H1080" s="5" t="str">
        <f>IF(A1080&lt;&gt;"",IF($M$12,_xlfn.XLOOKUP(A1080,Harcamalar!$D$2:$D$120,Harcamalar!$H$2:$H$120,""),""),"")</f>
        <v/>
      </c>
      <c r="I1080" s="5" t="str">
        <f t="shared" si="101"/>
        <v/>
      </c>
    </row>
    <row r="1081" spans="2:9" x14ac:dyDescent="0.25">
      <c r="B1081" s="7" t="str">
        <f t="shared" si="97"/>
        <v/>
      </c>
      <c r="C1081" s="5" t="str">
        <f t="shared" si="102"/>
        <v/>
      </c>
      <c r="D1081" s="5" t="str">
        <f t="shared" si="98"/>
        <v/>
      </c>
      <c r="E1081" s="5" t="str">
        <f t="shared" si="99"/>
        <v/>
      </c>
      <c r="F1081" s="5" t="str">
        <f t="shared" si="100"/>
        <v/>
      </c>
      <c r="G1081" s="5" t="str">
        <f>IF(A1081&lt;&gt;"",IF($M$12,_xlfn.XLOOKUP(A1081,Harcamalar!$D$2:$D$100,Harcamalar!$G$2:$G$100,0),0),"")</f>
        <v/>
      </c>
      <c r="H1081" s="5" t="str">
        <f>IF(A1081&lt;&gt;"",IF($M$12,_xlfn.XLOOKUP(A1081,Harcamalar!$D$2:$D$120,Harcamalar!$H$2:$H$120,""),""),"")</f>
        <v/>
      </c>
      <c r="I1081" s="5" t="str">
        <f t="shared" si="101"/>
        <v/>
      </c>
    </row>
    <row r="1082" spans="2:9" x14ac:dyDescent="0.25">
      <c r="B1082" s="7" t="str">
        <f t="shared" si="97"/>
        <v/>
      </c>
      <c r="C1082" s="5" t="str">
        <f t="shared" si="102"/>
        <v/>
      </c>
      <c r="D1082" s="5" t="str">
        <f t="shared" si="98"/>
        <v/>
      </c>
      <c r="E1082" s="5" t="str">
        <f t="shared" si="99"/>
        <v/>
      </c>
      <c r="F1082" s="5" t="str">
        <f t="shared" si="100"/>
        <v/>
      </c>
      <c r="G1082" s="5" t="str">
        <f>IF(A1082&lt;&gt;"",IF($M$12,_xlfn.XLOOKUP(A1082,Harcamalar!$D$2:$D$100,Harcamalar!$G$2:$G$100,0),0),"")</f>
        <v/>
      </c>
      <c r="H1082" s="5" t="str">
        <f>IF(A1082&lt;&gt;"",IF($M$12,_xlfn.XLOOKUP(A1082,Harcamalar!$D$2:$D$120,Harcamalar!$H$2:$H$120,""),""),"")</f>
        <v/>
      </c>
      <c r="I1082" s="5" t="str">
        <f t="shared" si="101"/>
        <v/>
      </c>
    </row>
    <row r="1083" spans="2:9" x14ac:dyDescent="0.25">
      <c r="B1083" s="7" t="str">
        <f t="shared" si="97"/>
        <v/>
      </c>
      <c r="C1083" s="5" t="str">
        <f t="shared" si="102"/>
        <v/>
      </c>
      <c r="D1083" s="5" t="str">
        <f t="shared" si="98"/>
        <v/>
      </c>
      <c r="E1083" s="5" t="str">
        <f t="shared" si="99"/>
        <v/>
      </c>
      <c r="F1083" s="5" t="str">
        <f t="shared" si="100"/>
        <v/>
      </c>
      <c r="G1083" s="5" t="str">
        <f>IF(A1083&lt;&gt;"",IF($M$12,_xlfn.XLOOKUP(A1083,Harcamalar!$D$2:$D$100,Harcamalar!$G$2:$G$100,0),0),"")</f>
        <v/>
      </c>
      <c r="H1083" s="5" t="str">
        <f>IF(A1083&lt;&gt;"",IF($M$12,_xlfn.XLOOKUP(A1083,Harcamalar!$D$2:$D$120,Harcamalar!$H$2:$H$120,""),""),"")</f>
        <v/>
      </c>
      <c r="I1083" s="5" t="str">
        <f t="shared" si="101"/>
        <v/>
      </c>
    </row>
    <row r="1084" spans="2:9" x14ac:dyDescent="0.25">
      <c r="B1084" s="7" t="str">
        <f t="shared" si="97"/>
        <v/>
      </c>
      <c r="C1084" s="5" t="str">
        <f t="shared" si="102"/>
        <v/>
      </c>
      <c r="D1084" s="5" t="str">
        <f t="shared" si="98"/>
        <v/>
      </c>
      <c r="E1084" s="5" t="str">
        <f t="shared" si="99"/>
        <v/>
      </c>
      <c r="F1084" s="5" t="str">
        <f t="shared" si="100"/>
        <v/>
      </c>
      <c r="G1084" s="5" t="str">
        <f>IF(A1084&lt;&gt;"",IF($M$12,_xlfn.XLOOKUP(A1084,Harcamalar!$D$2:$D$100,Harcamalar!$G$2:$G$100,0),0),"")</f>
        <v/>
      </c>
      <c r="H1084" s="5" t="str">
        <f>IF(A1084&lt;&gt;"",IF($M$12,_xlfn.XLOOKUP(A1084,Harcamalar!$D$2:$D$120,Harcamalar!$H$2:$H$120,""),""),"")</f>
        <v/>
      </c>
      <c r="I1084" s="5" t="str">
        <f t="shared" si="101"/>
        <v/>
      </c>
    </row>
    <row r="1085" spans="2:9" x14ac:dyDescent="0.25">
      <c r="B1085" s="7" t="str">
        <f t="shared" si="97"/>
        <v/>
      </c>
      <c r="C1085" s="5" t="str">
        <f t="shared" si="102"/>
        <v/>
      </c>
      <c r="D1085" s="5" t="str">
        <f t="shared" si="98"/>
        <v/>
      </c>
      <c r="E1085" s="5" t="str">
        <f t="shared" si="99"/>
        <v/>
      </c>
      <c r="F1085" s="5" t="str">
        <f t="shared" si="100"/>
        <v/>
      </c>
      <c r="G1085" s="5" t="str">
        <f>IF(A1085&lt;&gt;"",IF($M$12,_xlfn.XLOOKUP(A1085,Harcamalar!$D$2:$D$100,Harcamalar!$G$2:$G$100,0),0),"")</f>
        <v/>
      </c>
      <c r="H1085" s="5" t="str">
        <f>IF(A1085&lt;&gt;"",IF($M$12,_xlfn.XLOOKUP(A1085,Harcamalar!$D$2:$D$120,Harcamalar!$H$2:$H$120,""),""),"")</f>
        <v/>
      </c>
      <c r="I1085" s="5" t="str">
        <f t="shared" si="101"/>
        <v/>
      </c>
    </row>
    <row r="1086" spans="2:9" x14ac:dyDescent="0.25">
      <c r="B1086" s="7" t="str">
        <f t="shared" si="97"/>
        <v/>
      </c>
      <c r="C1086" s="5" t="str">
        <f t="shared" si="102"/>
        <v/>
      </c>
      <c r="D1086" s="5" t="str">
        <f t="shared" si="98"/>
        <v/>
      </c>
      <c r="E1086" s="5" t="str">
        <f t="shared" si="99"/>
        <v/>
      </c>
      <c r="F1086" s="5" t="str">
        <f t="shared" si="100"/>
        <v/>
      </c>
      <c r="G1086" s="5" t="str">
        <f>IF(A1086&lt;&gt;"",IF($M$12,_xlfn.XLOOKUP(A1086,Harcamalar!$D$2:$D$100,Harcamalar!$G$2:$G$100,0),0),"")</f>
        <v/>
      </c>
      <c r="H1086" s="5" t="str">
        <f>IF(A1086&lt;&gt;"",IF($M$12,_xlfn.XLOOKUP(A1086,Harcamalar!$D$2:$D$120,Harcamalar!$H$2:$H$120,""),""),"")</f>
        <v/>
      </c>
      <c r="I1086" s="5" t="str">
        <f t="shared" si="101"/>
        <v/>
      </c>
    </row>
    <row r="1087" spans="2:9" x14ac:dyDescent="0.25">
      <c r="B1087" s="7" t="str">
        <f t="shared" si="97"/>
        <v/>
      </c>
      <c r="C1087" s="5" t="str">
        <f t="shared" si="102"/>
        <v/>
      </c>
      <c r="D1087" s="5" t="str">
        <f t="shared" si="98"/>
        <v/>
      </c>
      <c r="E1087" s="5" t="str">
        <f t="shared" si="99"/>
        <v/>
      </c>
      <c r="F1087" s="5" t="str">
        <f t="shared" si="100"/>
        <v/>
      </c>
      <c r="G1087" s="5" t="str">
        <f>IF(A1087&lt;&gt;"",IF($M$12,_xlfn.XLOOKUP(A1087,Harcamalar!$D$2:$D$100,Harcamalar!$G$2:$G$100,0),0),"")</f>
        <v/>
      </c>
      <c r="H1087" s="5" t="str">
        <f>IF(A1087&lt;&gt;"",IF($M$12,_xlfn.XLOOKUP(A1087,Harcamalar!$D$2:$D$120,Harcamalar!$H$2:$H$120,""),""),"")</f>
        <v/>
      </c>
      <c r="I1087" s="5" t="str">
        <f t="shared" si="101"/>
        <v/>
      </c>
    </row>
    <row r="1088" spans="2:9" x14ac:dyDescent="0.25">
      <c r="B1088" s="7" t="str">
        <f t="shared" si="97"/>
        <v/>
      </c>
      <c r="C1088" s="5" t="str">
        <f t="shared" si="102"/>
        <v/>
      </c>
      <c r="D1088" s="5" t="str">
        <f t="shared" si="98"/>
        <v/>
      </c>
      <c r="E1088" s="5" t="str">
        <f t="shared" si="99"/>
        <v/>
      </c>
      <c r="F1088" s="5" t="str">
        <f t="shared" si="100"/>
        <v/>
      </c>
      <c r="G1088" s="5" t="str">
        <f>IF(A1088&lt;&gt;"",IF($M$12,_xlfn.XLOOKUP(A1088,Harcamalar!$D$2:$D$100,Harcamalar!$G$2:$G$100,0),0),"")</f>
        <v/>
      </c>
      <c r="H1088" s="5" t="str">
        <f>IF(A1088&lt;&gt;"",IF($M$12,_xlfn.XLOOKUP(A1088,Harcamalar!$D$2:$D$120,Harcamalar!$H$2:$H$120,""),""),"")</f>
        <v/>
      </c>
      <c r="I1088" s="5" t="str">
        <f t="shared" si="101"/>
        <v/>
      </c>
    </row>
    <row r="1089" spans="2:9" x14ac:dyDescent="0.25">
      <c r="B1089" s="7" t="str">
        <f t="shared" si="97"/>
        <v/>
      </c>
      <c r="C1089" s="5" t="str">
        <f t="shared" si="102"/>
        <v/>
      </c>
      <c r="D1089" s="5" t="str">
        <f t="shared" si="98"/>
        <v/>
      </c>
      <c r="E1089" s="5" t="str">
        <f t="shared" si="99"/>
        <v/>
      </c>
      <c r="F1089" s="5" t="str">
        <f t="shared" si="100"/>
        <v/>
      </c>
      <c r="G1089" s="5" t="str">
        <f>IF(A1089&lt;&gt;"",IF($M$12,_xlfn.XLOOKUP(A1089,Harcamalar!$D$2:$D$100,Harcamalar!$G$2:$G$100,0),0),"")</f>
        <v/>
      </c>
      <c r="H1089" s="5" t="str">
        <f>IF(A1089&lt;&gt;"",IF($M$12,_xlfn.XLOOKUP(A1089,Harcamalar!$D$2:$D$120,Harcamalar!$H$2:$H$120,""),""),"")</f>
        <v/>
      </c>
      <c r="I1089" s="5" t="str">
        <f t="shared" si="101"/>
        <v/>
      </c>
    </row>
    <row r="1090" spans="2:9" x14ac:dyDescent="0.25">
      <c r="B1090" s="7" t="str">
        <f t="shared" ref="B1090:B1153" si="103">IF(A1090&lt;&gt;"",yas+YEAR(A1090)-YEAR(hesapbaslangictarihi),"")</f>
        <v/>
      </c>
      <c r="C1090" s="5" t="str">
        <f t="shared" si="102"/>
        <v/>
      </c>
      <c r="D1090" s="5" t="str">
        <f t="shared" ref="D1090:D1153" si="104">IF($A1090&lt;&gt;"",maas*(1+maasartisorani)^(YEAR(A1090)-YEAR(hesapbaslangictarihi)),"")</f>
        <v/>
      </c>
      <c r="E1090" s="5" t="str">
        <f t="shared" ref="E1090:E1153" si="105">IF($A1090&lt;&gt;"",D1090*tasarruforani,"")</f>
        <v/>
      </c>
      <c r="F1090" s="5" t="str">
        <f t="shared" ref="F1090:F1153" si="106">IF($A1090&lt;&gt;"",C1090*reelkazancorani,"")</f>
        <v/>
      </c>
      <c r="G1090" s="5" t="str">
        <f>IF(A1090&lt;&gt;"",IF($M$12,_xlfn.XLOOKUP(A1090,Harcamalar!$D$2:$D$100,Harcamalar!$G$2:$G$100,0),0),"")</f>
        <v/>
      </c>
      <c r="H1090" s="5" t="str">
        <f>IF(A1090&lt;&gt;"",IF($M$12,_xlfn.XLOOKUP(A1090,Harcamalar!$D$2:$D$120,Harcamalar!$H$2:$H$120,""),""),"")</f>
        <v/>
      </c>
      <c r="I1090" s="5" t="str">
        <f t="shared" si="101"/>
        <v/>
      </c>
    </row>
    <row r="1091" spans="2:9" x14ac:dyDescent="0.25">
      <c r="B1091" s="7" t="str">
        <f t="shared" si="103"/>
        <v/>
      </c>
      <c r="C1091" s="5" t="str">
        <f t="shared" si="102"/>
        <v/>
      </c>
      <c r="D1091" s="5" t="str">
        <f t="shared" si="104"/>
        <v/>
      </c>
      <c r="E1091" s="5" t="str">
        <f t="shared" si="105"/>
        <v/>
      </c>
      <c r="F1091" s="5" t="str">
        <f t="shared" si="106"/>
        <v/>
      </c>
      <c r="G1091" s="5" t="str">
        <f>IF(A1091&lt;&gt;"",IF($M$12,_xlfn.XLOOKUP(A1091,Harcamalar!$D$2:$D$100,Harcamalar!$G$2:$G$100,0),0),"")</f>
        <v/>
      </c>
      <c r="H1091" s="5" t="str">
        <f>IF(A1091&lt;&gt;"",IF($M$12,_xlfn.XLOOKUP(A1091,Harcamalar!$D$2:$D$120,Harcamalar!$H$2:$H$120,""),""),"")</f>
        <v/>
      </c>
      <c r="I1091" s="5" t="str">
        <f t="shared" ref="I1091:I1154" si="107">IF($A1091&lt;&gt;"",C1091+F1091+E1091-G1091,"")</f>
        <v/>
      </c>
    </row>
    <row r="1092" spans="2:9" x14ac:dyDescent="0.25">
      <c r="B1092" s="7" t="str">
        <f t="shared" si="103"/>
        <v/>
      </c>
      <c r="C1092" s="5" t="str">
        <f t="shared" si="102"/>
        <v/>
      </c>
      <c r="D1092" s="5" t="str">
        <f t="shared" si="104"/>
        <v/>
      </c>
      <c r="E1092" s="5" t="str">
        <f t="shared" si="105"/>
        <v/>
      </c>
      <c r="F1092" s="5" t="str">
        <f t="shared" si="106"/>
        <v/>
      </c>
      <c r="G1092" s="5" t="str">
        <f>IF(A1092&lt;&gt;"",IF($M$12,_xlfn.XLOOKUP(A1092,Harcamalar!$D$2:$D$100,Harcamalar!$G$2:$G$100,0),0),"")</f>
        <v/>
      </c>
      <c r="H1092" s="5" t="str">
        <f>IF(A1092&lt;&gt;"",IF($M$12,_xlfn.XLOOKUP(A1092,Harcamalar!$D$2:$D$120,Harcamalar!$H$2:$H$120,""),""),"")</f>
        <v/>
      </c>
      <c r="I1092" s="5" t="str">
        <f t="shared" si="107"/>
        <v/>
      </c>
    </row>
    <row r="1093" spans="2:9" x14ac:dyDescent="0.25">
      <c r="B1093" s="7" t="str">
        <f t="shared" si="103"/>
        <v/>
      </c>
      <c r="C1093" s="5" t="str">
        <f t="shared" si="102"/>
        <v/>
      </c>
      <c r="D1093" s="5" t="str">
        <f t="shared" si="104"/>
        <v/>
      </c>
      <c r="E1093" s="5" t="str">
        <f t="shared" si="105"/>
        <v/>
      </c>
      <c r="F1093" s="5" t="str">
        <f t="shared" si="106"/>
        <v/>
      </c>
      <c r="G1093" s="5" t="str">
        <f>IF(A1093&lt;&gt;"",IF($M$12,_xlfn.XLOOKUP(A1093,Harcamalar!$D$2:$D$100,Harcamalar!$G$2:$G$100,0),0),"")</f>
        <v/>
      </c>
      <c r="H1093" s="5" t="str">
        <f>IF(A1093&lt;&gt;"",IF($M$12,_xlfn.XLOOKUP(A1093,Harcamalar!$D$2:$D$120,Harcamalar!$H$2:$H$120,""),""),"")</f>
        <v/>
      </c>
      <c r="I1093" s="5" t="str">
        <f t="shared" si="107"/>
        <v/>
      </c>
    </row>
    <row r="1094" spans="2:9" x14ac:dyDescent="0.25">
      <c r="B1094" s="7" t="str">
        <f t="shared" si="103"/>
        <v/>
      </c>
      <c r="C1094" s="5" t="str">
        <f t="shared" si="102"/>
        <v/>
      </c>
      <c r="D1094" s="5" t="str">
        <f t="shared" si="104"/>
        <v/>
      </c>
      <c r="E1094" s="5" t="str">
        <f t="shared" si="105"/>
        <v/>
      </c>
      <c r="F1094" s="5" t="str">
        <f t="shared" si="106"/>
        <v/>
      </c>
      <c r="G1094" s="5" t="str">
        <f>IF(A1094&lt;&gt;"",IF($M$12,_xlfn.XLOOKUP(A1094,Harcamalar!$D$2:$D$100,Harcamalar!$G$2:$G$100,0),0),"")</f>
        <v/>
      </c>
      <c r="H1094" s="5" t="str">
        <f>IF(A1094&lt;&gt;"",IF($M$12,_xlfn.XLOOKUP(A1094,Harcamalar!$D$2:$D$120,Harcamalar!$H$2:$H$120,""),""),"")</f>
        <v/>
      </c>
      <c r="I1094" s="5" t="str">
        <f t="shared" si="107"/>
        <v/>
      </c>
    </row>
    <row r="1095" spans="2:9" x14ac:dyDescent="0.25">
      <c r="B1095" s="7" t="str">
        <f t="shared" si="103"/>
        <v/>
      </c>
      <c r="C1095" s="5" t="str">
        <f t="shared" si="102"/>
        <v/>
      </c>
      <c r="D1095" s="5" t="str">
        <f t="shared" si="104"/>
        <v/>
      </c>
      <c r="E1095" s="5" t="str">
        <f t="shared" si="105"/>
        <v/>
      </c>
      <c r="F1095" s="5" t="str">
        <f t="shared" si="106"/>
        <v/>
      </c>
      <c r="G1095" s="5" t="str">
        <f>IF(A1095&lt;&gt;"",IF($M$12,_xlfn.XLOOKUP(A1095,Harcamalar!$D$2:$D$100,Harcamalar!$G$2:$G$100,0),0),"")</f>
        <v/>
      </c>
      <c r="H1095" s="5" t="str">
        <f>IF(A1095&lt;&gt;"",IF($M$12,_xlfn.XLOOKUP(A1095,Harcamalar!$D$2:$D$120,Harcamalar!$H$2:$H$120,""),""),"")</f>
        <v/>
      </c>
      <c r="I1095" s="5" t="str">
        <f t="shared" si="107"/>
        <v/>
      </c>
    </row>
    <row r="1096" spans="2:9" x14ac:dyDescent="0.25">
      <c r="B1096" s="7" t="str">
        <f t="shared" si="103"/>
        <v/>
      </c>
      <c r="C1096" s="5" t="str">
        <f t="shared" si="102"/>
        <v/>
      </c>
      <c r="D1096" s="5" t="str">
        <f t="shared" si="104"/>
        <v/>
      </c>
      <c r="E1096" s="5" t="str">
        <f t="shared" si="105"/>
        <v/>
      </c>
      <c r="F1096" s="5" t="str">
        <f t="shared" si="106"/>
        <v/>
      </c>
      <c r="G1096" s="5" t="str">
        <f>IF(A1096&lt;&gt;"",IF($M$12,_xlfn.XLOOKUP(A1096,Harcamalar!$D$2:$D$100,Harcamalar!$G$2:$G$100,0),0),"")</f>
        <v/>
      </c>
      <c r="H1096" s="5" t="str">
        <f>IF(A1096&lt;&gt;"",IF($M$12,_xlfn.XLOOKUP(A1096,Harcamalar!$D$2:$D$120,Harcamalar!$H$2:$H$120,""),""),"")</f>
        <v/>
      </c>
      <c r="I1096" s="5" t="str">
        <f t="shared" si="107"/>
        <v/>
      </c>
    </row>
    <row r="1097" spans="2:9" x14ac:dyDescent="0.25">
      <c r="B1097" s="7" t="str">
        <f t="shared" si="103"/>
        <v/>
      </c>
      <c r="C1097" s="5" t="str">
        <f t="shared" si="102"/>
        <v/>
      </c>
      <c r="D1097" s="5" t="str">
        <f t="shared" si="104"/>
        <v/>
      </c>
      <c r="E1097" s="5" t="str">
        <f t="shared" si="105"/>
        <v/>
      </c>
      <c r="F1097" s="5" t="str">
        <f t="shared" si="106"/>
        <v/>
      </c>
      <c r="G1097" s="5" t="str">
        <f>IF(A1097&lt;&gt;"",IF($M$12,_xlfn.XLOOKUP(A1097,Harcamalar!$D$2:$D$100,Harcamalar!$G$2:$G$100,0),0),"")</f>
        <v/>
      </c>
      <c r="H1097" s="5" t="str">
        <f>IF(A1097&lt;&gt;"",IF($M$12,_xlfn.XLOOKUP(A1097,Harcamalar!$D$2:$D$120,Harcamalar!$H$2:$H$120,""),""),"")</f>
        <v/>
      </c>
      <c r="I1097" s="5" t="str">
        <f t="shared" si="107"/>
        <v/>
      </c>
    </row>
    <row r="1098" spans="2:9" x14ac:dyDescent="0.25">
      <c r="B1098" s="7" t="str">
        <f t="shared" si="103"/>
        <v/>
      </c>
      <c r="C1098" s="5" t="str">
        <f t="shared" si="102"/>
        <v/>
      </c>
      <c r="D1098" s="5" t="str">
        <f t="shared" si="104"/>
        <v/>
      </c>
      <c r="E1098" s="5" t="str">
        <f t="shared" si="105"/>
        <v/>
      </c>
      <c r="F1098" s="5" t="str">
        <f t="shared" si="106"/>
        <v/>
      </c>
      <c r="G1098" s="5" t="str">
        <f>IF(A1098&lt;&gt;"",IF($M$12,_xlfn.XLOOKUP(A1098,Harcamalar!$D$2:$D$100,Harcamalar!$G$2:$G$100,0),0),"")</f>
        <v/>
      </c>
      <c r="H1098" s="5" t="str">
        <f>IF(A1098&lt;&gt;"",IF($M$12,_xlfn.XLOOKUP(A1098,Harcamalar!$D$2:$D$120,Harcamalar!$H$2:$H$120,""),""),"")</f>
        <v/>
      </c>
      <c r="I1098" s="5" t="str">
        <f t="shared" si="107"/>
        <v/>
      </c>
    </row>
    <row r="1099" spans="2:9" x14ac:dyDescent="0.25">
      <c r="B1099" s="7" t="str">
        <f t="shared" si="103"/>
        <v/>
      </c>
      <c r="C1099" s="5" t="str">
        <f t="shared" si="102"/>
        <v/>
      </c>
      <c r="D1099" s="5" t="str">
        <f t="shared" si="104"/>
        <v/>
      </c>
      <c r="E1099" s="5" t="str">
        <f t="shared" si="105"/>
        <v/>
      </c>
      <c r="F1099" s="5" t="str">
        <f t="shared" si="106"/>
        <v/>
      </c>
      <c r="G1099" s="5" t="str">
        <f>IF(A1099&lt;&gt;"",IF($M$12,_xlfn.XLOOKUP(A1099,Harcamalar!$D$2:$D$100,Harcamalar!$G$2:$G$100,0),0),"")</f>
        <v/>
      </c>
      <c r="H1099" s="5" t="str">
        <f>IF(A1099&lt;&gt;"",IF($M$12,_xlfn.XLOOKUP(A1099,Harcamalar!$D$2:$D$120,Harcamalar!$H$2:$H$120,""),""),"")</f>
        <v/>
      </c>
      <c r="I1099" s="5" t="str">
        <f t="shared" si="107"/>
        <v/>
      </c>
    </row>
    <row r="1100" spans="2:9" x14ac:dyDescent="0.25">
      <c r="B1100" s="7" t="str">
        <f t="shared" si="103"/>
        <v/>
      </c>
      <c r="C1100" s="5" t="str">
        <f t="shared" si="102"/>
        <v/>
      </c>
      <c r="D1100" s="5" t="str">
        <f t="shared" si="104"/>
        <v/>
      </c>
      <c r="E1100" s="5" t="str">
        <f t="shared" si="105"/>
        <v/>
      </c>
      <c r="F1100" s="5" t="str">
        <f t="shared" si="106"/>
        <v/>
      </c>
      <c r="G1100" s="5" t="str">
        <f>IF(A1100&lt;&gt;"",IF($M$12,_xlfn.XLOOKUP(A1100,Harcamalar!$D$2:$D$100,Harcamalar!$G$2:$G$100,0),0),"")</f>
        <v/>
      </c>
      <c r="H1100" s="5" t="str">
        <f>IF(A1100&lt;&gt;"",IF($M$12,_xlfn.XLOOKUP(A1100,Harcamalar!$D$2:$D$120,Harcamalar!$H$2:$H$120,""),""),"")</f>
        <v/>
      </c>
      <c r="I1100" s="5" t="str">
        <f t="shared" si="107"/>
        <v/>
      </c>
    </row>
    <row r="1101" spans="2:9" x14ac:dyDescent="0.25">
      <c r="B1101" s="7" t="str">
        <f t="shared" si="103"/>
        <v/>
      </c>
      <c r="C1101" s="5" t="str">
        <f t="shared" si="102"/>
        <v/>
      </c>
      <c r="D1101" s="5" t="str">
        <f t="shared" si="104"/>
        <v/>
      </c>
      <c r="E1101" s="5" t="str">
        <f t="shared" si="105"/>
        <v/>
      </c>
      <c r="F1101" s="5" t="str">
        <f t="shared" si="106"/>
        <v/>
      </c>
      <c r="G1101" s="5" t="str">
        <f>IF(A1101&lt;&gt;"",IF($M$12,_xlfn.XLOOKUP(A1101,Harcamalar!$D$2:$D$100,Harcamalar!$G$2:$G$100,0),0),"")</f>
        <v/>
      </c>
      <c r="H1101" s="5" t="str">
        <f>IF(A1101&lt;&gt;"",IF($M$12,_xlfn.XLOOKUP(A1101,Harcamalar!$D$2:$D$120,Harcamalar!$H$2:$H$120,""),""),"")</f>
        <v/>
      </c>
      <c r="I1101" s="5" t="str">
        <f t="shared" si="107"/>
        <v/>
      </c>
    </row>
    <row r="1102" spans="2:9" x14ac:dyDescent="0.25">
      <c r="B1102" s="7" t="str">
        <f t="shared" si="103"/>
        <v/>
      </c>
      <c r="C1102" s="5" t="str">
        <f t="shared" si="102"/>
        <v/>
      </c>
      <c r="D1102" s="5" t="str">
        <f t="shared" si="104"/>
        <v/>
      </c>
      <c r="E1102" s="5" t="str">
        <f t="shared" si="105"/>
        <v/>
      </c>
      <c r="F1102" s="5" t="str">
        <f t="shared" si="106"/>
        <v/>
      </c>
      <c r="G1102" s="5" t="str">
        <f>IF(A1102&lt;&gt;"",IF($M$12,_xlfn.XLOOKUP(A1102,Harcamalar!$D$2:$D$100,Harcamalar!$G$2:$G$100,0),0),"")</f>
        <v/>
      </c>
      <c r="H1102" s="5" t="str">
        <f>IF(A1102&lt;&gt;"",IF($M$12,_xlfn.XLOOKUP(A1102,Harcamalar!$D$2:$D$120,Harcamalar!$H$2:$H$120,""),""),"")</f>
        <v/>
      </c>
      <c r="I1102" s="5" t="str">
        <f t="shared" si="107"/>
        <v/>
      </c>
    </row>
    <row r="1103" spans="2:9" x14ac:dyDescent="0.25">
      <c r="B1103" s="7" t="str">
        <f t="shared" si="103"/>
        <v/>
      </c>
      <c r="C1103" s="5" t="str">
        <f t="shared" si="102"/>
        <v/>
      </c>
      <c r="D1103" s="5" t="str">
        <f t="shared" si="104"/>
        <v/>
      </c>
      <c r="E1103" s="5" t="str">
        <f t="shared" si="105"/>
        <v/>
      </c>
      <c r="F1103" s="5" t="str">
        <f t="shared" si="106"/>
        <v/>
      </c>
      <c r="G1103" s="5" t="str">
        <f>IF(A1103&lt;&gt;"",IF($M$12,_xlfn.XLOOKUP(A1103,Harcamalar!$D$2:$D$100,Harcamalar!$G$2:$G$100,0),0),"")</f>
        <v/>
      </c>
      <c r="H1103" s="5" t="str">
        <f>IF(A1103&lt;&gt;"",IF($M$12,_xlfn.XLOOKUP(A1103,Harcamalar!$D$2:$D$120,Harcamalar!$H$2:$H$120,""),""),"")</f>
        <v/>
      </c>
      <c r="I1103" s="5" t="str">
        <f t="shared" si="107"/>
        <v/>
      </c>
    </row>
    <row r="1104" spans="2:9" x14ac:dyDescent="0.25">
      <c r="B1104" s="7" t="str">
        <f t="shared" si="103"/>
        <v/>
      </c>
      <c r="C1104" s="5" t="str">
        <f t="shared" si="102"/>
        <v/>
      </c>
      <c r="D1104" s="5" t="str">
        <f t="shared" si="104"/>
        <v/>
      </c>
      <c r="E1104" s="5" t="str">
        <f t="shared" si="105"/>
        <v/>
      </c>
      <c r="F1104" s="5" t="str">
        <f t="shared" si="106"/>
        <v/>
      </c>
      <c r="G1104" s="5" t="str">
        <f>IF(A1104&lt;&gt;"",IF($M$12,_xlfn.XLOOKUP(A1104,Harcamalar!$D$2:$D$100,Harcamalar!$G$2:$G$100,0),0),"")</f>
        <v/>
      </c>
      <c r="H1104" s="5" t="str">
        <f>IF(A1104&lt;&gt;"",IF($M$12,_xlfn.XLOOKUP(A1104,Harcamalar!$D$2:$D$120,Harcamalar!$H$2:$H$120,""),""),"")</f>
        <v/>
      </c>
      <c r="I1104" s="5" t="str">
        <f t="shared" si="107"/>
        <v/>
      </c>
    </row>
    <row r="1105" spans="2:9" x14ac:dyDescent="0.25">
      <c r="B1105" s="7" t="str">
        <f t="shared" si="103"/>
        <v/>
      </c>
      <c r="C1105" s="5" t="str">
        <f t="shared" si="102"/>
        <v/>
      </c>
      <c r="D1105" s="5" t="str">
        <f t="shared" si="104"/>
        <v/>
      </c>
      <c r="E1105" s="5" t="str">
        <f t="shared" si="105"/>
        <v/>
      </c>
      <c r="F1105" s="5" t="str">
        <f t="shared" si="106"/>
        <v/>
      </c>
      <c r="G1105" s="5" t="str">
        <f>IF(A1105&lt;&gt;"",IF($M$12,_xlfn.XLOOKUP(A1105,Harcamalar!$D$2:$D$100,Harcamalar!$G$2:$G$100,0),0),"")</f>
        <v/>
      </c>
      <c r="H1105" s="5" t="str">
        <f>IF(A1105&lt;&gt;"",IF($M$12,_xlfn.XLOOKUP(A1105,Harcamalar!$D$2:$D$120,Harcamalar!$H$2:$H$120,""),""),"")</f>
        <v/>
      </c>
      <c r="I1105" s="5" t="str">
        <f t="shared" si="107"/>
        <v/>
      </c>
    </row>
    <row r="1106" spans="2:9" x14ac:dyDescent="0.25">
      <c r="B1106" s="7" t="str">
        <f t="shared" si="103"/>
        <v/>
      </c>
      <c r="C1106" s="5" t="str">
        <f t="shared" si="102"/>
        <v/>
      </c>
      <c r="D1106" s="5" t="str">
        <f t="shared" si="104"/>
        <v/>
      </c>
      <c r="E1106" s="5" t="str">
        <f t="shared" si="105"/>
        <v/>
      </c>
      <c r="F1106" s="5" t="str">
        <f t="shared" si="106"/>
        <v/>
      </c>
      <c r="G1106" s="5" t="str">
        <f>IF(A1106&lt;&gt;"",IF($M$12,_xlfn.XLOOKUP(A1106,Harcamalar!$D$2:$D$100,Harcamalar!$G$2:$G$100,0),0),"")</f>
        <v/>
      </c>
      <c r="H1106" s="5" t="str">
        <f>IF(A1106&lt;&gt;"",IF($M$12,_xlfn.XLOOKUP(A1106,Harcamalar!$D$2:$D$120,Harcamalar!$H$2:$H$120,""),""),"")</f>
        <v/>
      </c>
      <c r="I1106" s="5" t="str">
        <f t="shared" si="107"/>
        <v/>
      </c>
    </row>
    <row r="1107" spans="2:9" x14ac:dyDescent="0.25">
      <c r="B1107" s="7" t="str">
        <f t="shared" si="103"/>
        <v/>
      </c>
      <c r="C1107" s="5" t="str">
        <f t="shared" si="102"/>
        <v/>
      </c>
      <c r="D1107" s="5" t="str">
        <f t="shared" si="104"/>
        <v/>
      </c>
      <c r="E1107" s="5" t="str">
        <f t="shared" si="105"/>
        <v/>
      </c>
      <c r="F1107" s="5" t="str">
        <f t="shared" si="106"/>
        <v/>
      </c>
      <c r="G1107" s="5" t="str">
        <f>IF(A1107&lt;&gt;"",IF($M$12,_xlfn.XLOOKUP(A1107,Harcamalar!$D$2:$D$100,Harcamalar!$G$2:$G$100,0),0),"")</f>
        <v/>
      </c>
      <c r="H1107" s="5" t="str">
        <f>IF(A1107&lt;&gt;"",IF($M$12,_xlfn.XLOOKUP(A1107,Harcamalar!$D$2:$D$120,Harcamalar!$H$2:$H$120,""),""),"")</f>
        <v/>
      </c>
      <c r="I1107" s="5" t="str">
        <f t="shared" si="107"/>
        <v/>
      </c>
    </row>
    <row r="1108" spans="2:9" x14ac:dyDescent="0.25">
      <c r="B1108" s="7" t="str">
        <f t="shared" si="103"/>
        <v/>
      </c>
      <c r="C1108" s="5" t="str">
        <f t="shared" si="102"/>
        <v/>
      </c>
      <c r="D1108" s="5" t="str">
        <f t="shared" si="104"/>
        <v/>
      </c>
      <c r="E1108" s="5" t="str">
        <f t="shared" si="105"/>
        <v/>
      </c>
      <c r="F1108" s="5" t="str">
        <f t="shared" si="106"/>
        <v/>
      </c>
      <c r="G1108" s="5" t="str">
        <f>IF(A1108&lt;&gt;"",IF($M$12,_xlfn.XLOOKUP(A1108,Harcamalar!$D$2:$D$100,Harcamalar!$G$2:$G$100,0),0),"")</f>
        <v/>
      </c>
      <c r="H1108" s="5" t="str">
        <f>IF(A1108&lt;&gt;"",IF($M$12,_xlfn.XLOOKUP(A1108,Harcamalar!$D$2:$D$120,Harcamalar!$H$2:$H$120,""),""),"")</f>
        <v/>
      </c>
      <c r="I1108" s="5" t="str">
        <f t="shared" si="107"/>
        <v/>
      </c>
    </row>
    <row r="1109" spans="2:9" x14ac:dyDescent="0.25">
      <c r="B1109" s="7" t="str">
        <f t="shared" si="103"/>
        <v/>
      </c>
      <c r="C1109" s="5" t="str">
        <f t="shared" si="102"/>
        <v/>
      </c>
      <c r="D1109" s="5" t="str">
        <f t="shared" si="104"/>
        <v/>
      </c>
      <c r="E1109" s="5" t="str">
        <f t="shared" si="105"/>
        <v/>
      </c>
      <c r="F1109" s="5" t="str">
        <f t="shared" si="106"/>
        <v/>
      </c>
      <c r="G1109" s="5" t="str">
        <f>IF(A1109&lt;&gt;"",IF($M$12,_xlfn.XLOOKUP(A1109,Harcamalar!$D$2:$D$100,Harcamalar!$G$2:$G$100,0),0),"")</f>
        <v/>
      </c>
      <c r="H1109" s="5" t="str">
        <f>IF(A1109&lt;&gt;"",IF($M$12,_xlfn.XLOOKUP(A1109,Harcamalar!$D$2:$D$120,Harcamalar!$H$2:$H$120,""),""),"")</f>
        <v/>
      </c>
      <c r="I1109" s="5" t="str">
        <f t="shared" si="107"/>
        <v/>
      </c>
    </row>
    <row r="1110" spans="2:9" x14ac:dyDescent="0.25">
      <c r="B1110" s="7" t="str">
        <f t="shared" si="103"/>
        <v/>
      </c>
      <c r="C1110" s="5" t="str">
        <f t="shared" si="102"/>
        <v/>
      </c>
      <c r="D1110" s="5" t="str">
        <f t="shared" si="104"/>
        <v/>
      </c>
      <c r="E1110" s="5" t="str">
        <f t="shared" si="105"/>
        <v/>
      </c>
      <c r="F1110" s="5" t="str">
        <f t="shared" si="106"/>
        <v/>
      </c>
      <c r="G1110" s="5" t="str">
        <f>IF(A1110&lt;&gt;"",IF($M$12,_xlfn.XLOOKUP(A1110,Harcamalar!$D$2:$D$100,Harcamalar!$G$2:$G$100,0),0),"")</f>
        <v/>
      </c>
      <c r="H1110" s="5" t="str">
        <f>IF(A1110&lt;&gt;"",IF($M$12,_xlfn.XLOOKUP(A1110,Harcamalar!$D$2:$D$120,Harcamalar!$H$2:$H$120,""),""),"")</f>
        <v/>
      </c>
      <c r="I1110" s="5" t="str">
        <f t="shared" si="107"/>
        <v/>
      </c>
    </row>
    <row r="1111" spans="2:9" x14ac:dyDescent="0.25">
      <c r="B1111" s="7" t="str">
        <f t="shared" si="103"/>
        <v/>
      </c>
      <c r="C1111" s="5" t="str">
        <f t="shared" si="102"/>
        <v/>
      </c>
      <c r="D1111" s="5" t="str">
        <f t="shared" si="104"/>
        <v/>
      </c>
      <c r="E1111" s="5" t="str">
        <f t="shared" si="105"/>
        <v/>
      </c>
      <c r="F1111" s="5" t="str">
        <f t="shared" si="106"/>
        <v/>
      </c>
      <c r="G1111" s="5" t="str">
        <f>IF(A1111&lt;&gt;"",IF($M$12,_xlfn.XLOOKUP(A1111,Harcamalar!$D$2:$D$100,Harcamalar!$G$2:$G$100,0),0),"")</f>
        <v/>
      </c>
      <c r="H1111" s="5" t="str">
        <f>IF(A1111&lt;&gt;"",IF($M$12,_xlfn.XLOOKUP(A1111,Harcamalar!$D$2:$D$120,Harcamalar!$H$2:$H$120,""),""),"")</f>
        <v/>
      </c>
      <c r="I1111" s="5" t="str">
        <f t="shared" si="107"/>
        <v/>
      </c>
    </row>
    <row r="1112" spans="2:9" x14ac:dyDescent="0.25">
      <c r="B1112" s="7" t="str">
        <f t="shared" si="103"/>
        <v/>
      </c>
      <c r="C1112" s="5" t="str">
        <f t="shared" si="102"/>
        <v/>
      </c>
      <c r="D1112" s="5" t="str">
        <f t="shared" si="104"/>
        <v/>
      </c>
      <c r="E1112" s="5" t="str">
        <f t="shared" si="105"/>
        <v/>
      </c>
      <c r="F1112" s="5" t="str">
        <f t="shared" si="106"/>
        <v/>
      </c>
      <c r="G1112" s="5" t="str">
        <f>IF(A1112&lt;&gt;"",IF($M$12,_xlfn.XLOOKUP(A1112,Harcamalar!$D$2:$D$100,Harcamalar!$G$2:$G$100,0),0),"")</f>
        <v/>
      </c>
      <c r="H1112" s="5" t="str">
        <f>IF(A1112&lt;&gt;"",IF($M$12,_xlfn.XLOOKUP(A1112,Harcamalar!$D$2:$D$120,Harcamalar!$H$2:$H$120,""),""),"")</f>
        <v/>
      </c>
      <c r="I1112" s="5" t="str">
        <f t="shared" si="107"/>
        <v/>
      </c>
    </row>
    <row r="1113" spans="2:9" x14ac:dyDescent="0.25">
      <c r="B1113" s="7" t="str">
        <f t="shared" si="103"/>
        <v/>
      </c>
      <c r="C1113" s="5" t="str">
        <f t="shared" si="102"/>
        <v/>
      </c>
      <c r="D1113" s="5" t="str">
        <f t="shared" si="104"/>
        <v/>
      </c>
      <c r="E1113" s="5" t="str">
        <f t="shared" si="105"/>
        <v/>
      </c>
      <c r="F1113" s="5" t="str">
        <f t="shared" si="106"/>
        <v/>
      </c>
      <c r="G1113" s="5" t="str">
        <f>IF(A1113&lt;&gt;"",IF($M$12,_xlfn.XLOOKUP(A1113,Harcamalar!$D$2:$D$100,Harcamalar!$G$2:$G$100,0),0),"")</f>
        <v/>
      </c>
      <c r="H1113" s="5" t="str">
        <f>IF(A1113&lt;&gt;"",IF($M$12,_xlfn.XLOOKUP(A1113,Harcamalar!$D$2:$D$120,Harcamalar!$H$2:$H$120,""),""),"")</f>
        <v/>
      </c>
      <c r="I1113" s="5" t="str">
        <f t="shared" si="107"/>
        <v/>
      </c>
    </row>
    <row r="1114" spans="2:9" x14ac:dyDescent="0.25">
      <c r="B1114" s="7" t="str">
        <f t="shared" si="103"/>
        <v/>
      </c>
      <c r="C1114" s="5" t="str">
        <f t="shared" si="102"/>
        <v/>
      </c>
      <c r="D1114" s="5" t="str">
        <f t="shared" si="104"/>
        <v/>
      </c>
      <c r="E1114" s="5" t="str">
        <f t="shared" si="105"/>
        <v/>
      </c>
      <c r="F1114" s="5" t="str">
        <f t="shared" si="106"/>
        <v/>
      </c>
      <c r="G1114" s="5" t="str">
        <f>IF(A1114&lt;&gt;"",IF($M$12,_xlfn.XLOOKUP(A1114,Harcamalar!$D$2:$D$100,Harcamalar!$G$2:$G$100,0),0),"")</f>
        <v/>
      </c>
      <c r="H1114" s="5" t="str">
        <f>IF(A1114&lt;&gt;"",IF($M$12,_xlfn.XLOOKUP(A1114,Harcamalar!$D$2:$D$120,Harcamalar!$H$2:$H$120,""),""),"")</f>
        <v/>
      </c>
      <c r="I1114" s="5" t="str">
        <f t="shared" si="107"/>
        <v/>
      </c>
    </row>
    <row r="1115" spans="2:9" x14ac:dyDescent="0.25">
      <c r="B1115" s="7" t="str">
        <f t="shared" si="103"/>
        <v/>
      </c>
      <c r="C1115" s="5" t="str">
        <f t="shared" si="102"/>
        <v/>
      </c>
      <c r="D1115" s="5" t="str">
        <f t="shared" si="104"/>
        <v/>
      </c>
      <c r="E1115" s="5" t="str">
        <f t="shared" si="105"/>
        <v/>
      </c>
      <c r="F1115" s="5" t="str">
        <f t="shared" si="106"/>
        <v/>
      </c>
      <c r="G1115" s="5" t="str">
        <f>IF(A1115&lt;&gt;"",IF($M$12,_xlfn.XLOOKUP(A1115,Harcamalar!$D$2:$D$100,Harcamalar!$G$2:$G$100,0),0),"")</f>
        <v/>
      </c>
      <c r="H1115" s="5" t="str">
        <f>IF(A1115&lt;&gt;"",IF($M$12,_xlfn.XLOOKUP(A1115,Harcamalar!$D$2:$D$120,Harcamalar!$H$2:$H$120,""),""),"")</f>
        <v/>
      </c>
      <c r="I1115" s="5" t="str">
        <f t="shared" si="107"/>
        <v/>
      </c>
    </row>
    <row r="1116" spans="2:9" x14ac:dyDescent="0.25">
      <c r="B1116" s="7" t="str">
        <f t="shared" si="103"/>
        <v/>
      </c>
      <c r="C1116" s="5" t="str">
        <f t="shared" si="102"/>
        <v/>
      </c>
      <c r="D1116" s="5" t="str">
        <f t="shared" si="104"/>
        <v/>
      </c>
      <c r="E1116" s="5" t="str">
        <f t="shared" si="105"/>
        <v/>
      </c>
      <c r="F1116" s="5" t="str">
        <f t="shared" si="106"/>
        <v/>
      </c>
      <c r="G1116" s="5" t="str">
        <f>IF(A1116&lt;&gt;"",IF($M$12,_xlfn.XLOOKUP(A1116,Harcamalar!$D$2:$D$100,Harcamalar!$G$2:$G$100,0),0),"")</f>
        <v/>
      </c>
      <c r="H1116" s="5" t="str">
        <f>IF(A1116&lt;&gt;"",IF($M$12,_xlfn.XLOOKUP(A1116,Harcamalar!$D$2:$D$120,Harcamalar!$H$2:$H$120,""),""),"")</f>
        <v/>
      </c>
      <c r="I1116" s="5" t="str">
        <f t="shared" si="107"/>
        <v/>
      </c>
    </row>
    <row r="1117" spans="2:9" x14ac:dyDescent="0.25">
      <c r="B1117" s="7" t="str">
        <f t="shared" si="103"/>
        <v/>
      </c>
      <c r="C1117" s="5" t="str">
        <f t="shared" si="102"/>
        <v/>
      </c>
      <c r="D1117" s="5" t="str">
        <f t="shared" si="104"/>
        <v/>
      </c>
      <c r="E1117" s="5" t="str">
        <f t="shared" si="105"/>
        <v/>
      </c>
      <c r="F1117" s="5" t="str">
        <f t="shared" si="106"/>
        <v/>
      </c>
      <c r="G1117" s="5" t="str">
        <f>IF(A1117&lt;&gt;"",IF($M$12,_xlfn.XLOOKUP(A1117,Harcamalar!$D$2:$D$100,Harcamalar!$G$2:$G$100,0),0),"")</f>
        <v/>
      </c>
      <c r="H1117" s="5" t="str">
        <f>IF(A1117&lt;&gt;"",IF($M$12,_xlfn.XLOOKUP(A1117,Harcamalar!$D$2:$D$120,Harcamalar!$H$2:$H$120,""),""),"")</f>
        <v/>
      </c>
      <c r="I1117" s="5" t="str">
        <f t="shared" si="107"/>
        <v/>
      </c>
    </row>
    <row r="1118" spans="2:9" x14ac:dyDescent="0.25">
      <c r="B1118" s="7" t="str">
        <f t="shared" si="103"/>
        <v/>
      </c>
      <c r="C1118" s="5" t="str">
        <f t="shared" si="102"/>
        <v/>
      </c>
      <c r="D1118" s="5" t="str">
        <f t="shared" si="104"/>
        <v/>
      </c>
      <c r="E1118" s="5" t="str">
        <f t="shared" si="105"/>
        <v/>
      </c>
      <c r="F1118" s="5" t="str">
        <f t="shared" si="106"/>
        <v/>
      </c>
      <c r="G1118" s="5" t="str">
        <f>IF(A1118&lt;&gt;"",IF($M$12,_xlfn.XLOOKUP(A1118,Harcamalar!$D$2:$D$100,Harcamalar!$G$2:$G$100,0),0),"")</f>
        <v/>
      </c>
      <c r="H1118" s="5" t="str">
        <f>IF(A1118&lt;&gt;"",IF($M$12,_xlfn.XLOOKUP(A1118,Harcamalar!$D$2:$D$120,Harcamalar!$H$2:$H$120,""),""),"")</f>
        <v/>
      </c>
      <c r="I1118" s="5" t="str">
        <f t="shared" si="107"/>
        <v/>
      </c>
    </row>
    <row r="1119" spans="2:9" x14ac:dyDescent="0.25">
      <c r="B1119" s="7" t="str">
        <f t="shared" si="103"/>
        <v/>
      </c>
      <c r="C1119" s="5" t="str">
        <f t="shared" si="102"/>
        <v/>
      </c>
      <c r="D1119" s="5" t="str">
        <f t="shared" si="104"/>
        <v/>
      </c>
      <c r="E1119" s="5" t="str">
        <f t="shared" si="105"/>
        <v/>
      </c>
      <c r="F1119" s="5" t="str">
        <f t="shared" si="106"/>
        <v/>
      </c>
      <c r="G1119" s="5" t="str">
        <f>IF(A1119&lt;&gt;"",IF($M$12,_xlfn.XLOOKUP(A1119,Harcamalar!$D$2:$D$100,Harcamalar!$G$2:$G$100,0),0),"")</f>
        <v/>
      </c>
      <c r="H1119" s="5" t="str">
        <f>IF(A1119&lt;&gt;"",IF($M$12,_xlfn.XLOOKUP(A1119,Harcamalar!$D$2:$D$120,Harcamalar!$H$2:$H$120,""),""),"")</f>
        <v/>
      </c>
      <c r="I1119" s="5" t="str">
        <f t="shared" si="107"/>
        <v/>
      </c>
    </row>
    <row r="1120" spans="2:9" x14ac:dyDescent="0.25">
      <c r="B1120" s="7" t="str">
        <f t="shared" si="103"/>
        <v/>
      </c>
      <c r="C1120" s="5" t="str">
        <f t="shared" si="102"/>
        <v/>
      </c>
      <c r="D1120" s="5" t="str">
        <f t="shared" si="104"/>
        <v/>
      </c>
      <c r="E1120" s="5" t="str">
        <f t="shared" si="105"/>
        <v/>
      </c>
      <c r="F1120" s="5" t="str">
        <f t="shared" si="106"/>
        <v/>
      </c>
      <c r="G1120" s="5" t="str">
        <f>IF(A1120&lt;&gt;"",IF($M$12,_xlfn.XLOOKUP(A1120,Harcamalar!$D$2:$D$100,Harcamalar!$G$2:$G$100,0),0),"")</f>
        <v/>
      </c>
      <c r="H1120" s="5" t="str">
        <f>IF(A1120&lt;&gt;"",IF($M$12,_xlfn.XLOOKUP(A1120,Harcamalar!$D$2:$D$120,Harcamalar!$H$2:$H$120,""),""),"")</f>
        <v/>
      </c>
      <c r="I1120" s="5" t="str">
        <f t="shared" si="107"/>
        <v/>
      </c>
    </row>
    <row r="1121" spans="2:9" x14ac:dyDescent="0.25">
      <c r="B1121" s="7" t="str">
        <f t="shared" si="103"/>
        <v/>
      </c>
      <c r="C1121" s="5" t="str">
        <f t="shared" si="102"/>
        <v/>
      </c>
      <c r="D1121" s="5" t="str">
        <f t="shared" si="104"/>
        <v/>
      </c>
      <c r="E1121" s="5" t="str">
        <f t="shared" si="105"/>
        <v/>
      </c>
      <c r="F1121" s="5" t="str">
        <f t="shared" si="106"/>
        <v/>
      </c>
      <c r="G1121" s="5" t="str">
        <f>IF(A1121&lt;&gt;"",IF($M$12,_xlfn.XLOOKUP(A1121,Harcamalar!$D$2:$D$100,Harcamalar!$G$2:$G$100,0),0),"")</f>
        <v/>
      </c>
      <c r="H1121" s="5" t="str">
        <f>IF(A1121&lt;&gt;"",IF($M$12,_xlfn.XLOOKUP(A1121,Harcamalar!$D$2:$D$120,Harcamalar!$H$2:$H$120,""),""),"")</f>
        <v/>
      </c>
      <c r="I1121" s="5" t="str">
        <f t="shared" si="107"/>
        <v/>
      </c>
    </row>
    <row r="1122" spans="2:9" x14ac:dyDescent="0.25">
      <c r="B1122" s="7" t="str">
        <f t="shared" si="103"/>
        <v/>
      </c>
      <c r="C1122" s="5" t="str">
        <f t="shared" si="102"/>
        <v/>
      </c>
      <c r="D1122" s="5" t="str">
        <f t="shared" si="104"/>
        <v/>
      </c>
      <c r="E1122" s="5" t="str">
        <f t="shared" si="105"/>
        <v/>
      </c>
      <c r="F1122" s="5" t="str">
        <f t="shared" si="106"/>
        <v/>
      </c>
      <c r="G1122" s="5" t="str">
        <f>IF(A1122&lt;&gt;"",IF($M$12,_xlfn.XLOOKUP(A1122,Harcamalar!$D$2:$D$100,Harcamalar!$G$2:$G$100,0),0),"")</f>
        <v/>
      </c>
      <c r="H1122" s="5" t="str">
        <f>IF(A1122&lt;&gt;"",IF($M$12,_xlfn.XLOOKUP(A1122,Harcamalar!$D$2:$D$120,Harcamalar!$H$2:$H$120,""),""),"")</f>
        <v/>
      </c>
      <c r="I1122" s="5" t="str">
        <f t="shared" si="107"/>
        <v/>
      </c>
    </row>
    <row r="1123" spans="2:9" x14ac:dyDescent="0.25">
      <c r="B1123" s="7" t="str">
        <f t="shared" si="103"/>
        <v/>
      </c>
      <c r="C1123" s="5" t="str">
        <f t="shared" si="102"/>
        <v/>
      </c>
      <c r="D1123" s="5" t="str">
        <f t="shared" si="104"/>
        <v/>
      </c>
      <c r="E1123" s="5" t="str">
        <f t="shared" si="105"/>
        <v/>
      </c>
      <c r="F1123" s="5" t="str">
        <f t="shared" si="106"/>
        <v/>
      </c>
      <c r="G1123" s="5" t="str">
        <f>IF(A1123&lt;&gt;"",IF($M$12,_xlfn.XLOOKUP(A1123,Harcamalar!$D$2:$D$100,Harcamalar!$G$2:$G$100,0),0),"")</f>
        <v/>
      </c>
      <c r="H1123" s="5" t="str">
        <f>IF(A1123&lt;&gt;"",IF($M$12,_xlfn.XLOOKUP(A1123,Harcamalar!$D$2:$D$120,Harcamalar!$H$2:$H$120,""),""),"")</f>
        <v/>
      </c>
      <c r="I1123" s="5" t="str">
        <f t="shared" si="107"/>
        <v/>
      </c>
    </row>
    <row r="1124" spans="2:9" x14ac:dyDescent="0.25">
      <c r="B1124" s="7" t="str">
        <f t="shared" si="103"/>
        <v/>
      </c>
      <c r="C1124" s="5" t="str">
        <f t="shared" si="102"/>
        <v/>
      </c>
      <c r="D1124" s="5" t="str">
        <f t="shared" si="104"/>
        <v/>
      </c>
      <c r="E1124" s="5" t="str">
        <f t="shared" si="105"/>
        <v/>
      </c>
      <c r="F1124" s="5" t="str">
        <f t="shared" si="106"/>
        <v/>
      </c>
      <c r="G1124" s="5" t="str">
        <f>IF(A1124&lt;&gt;"",IF($M$12,_xlfn.XLOOKUP(A1124,Harcamalar!$D$2:$D$100,Harcamalar!$G$2:$G$100,0),0),"")</f>
        <v/>
      </c>
      <c r="H1124" s="5" t="str">
        <f>IF(A1124&lt;&gt;"",IF($M$12,_xlfn.XLOOKUP(A1124,Harcamalar!$D$2:$D$120,Harcamalar!$H$2:$H$120,""),""),"")</f>
        <v/>
      </c>
      <c r="I1124" s="5" t="str">
        <f t="shared" si="107"/>
        <v/>
      </c>
    </row>
    <row r="1125" spans="2:9" x14ac:dyDescent="0.25">
      <c r="B1125" s="7" t="str">
        <f t="shared" si="103"/>
        <v/>
      </c>
      <c r="C1125" s="5" t="str">
        <f t="shared" si="102"/>
        <v/>
      </c>
      <c r="D1125" s="5" t="str">
        <f t="shared" si="104"/>
        <v/>
      </c>
      <c r="E1125" s="5" t="str">
        <f t="shared" si="105"/>
        <v/>
      </c>
      <c r="F1125" s="5" t="str">
        <f t="shared" si="106"/>
        <v/>
      </c>
      <c r="G1125" s="5" t="str">
        <f>IF(A1125&lt;&gt;"",IF($M$12,_xlfn.XLOOKUP(A1125,Harcamalar!$D$2:$D$100,Harcamalar!$G$2:$G$100,0),0),"")</f>
        <v/>
      </c>
      <c r="H1125" s="5" t="str">
        <f>IF(A1125&lt;&gt;"",IF($M$12,_xlfn.XLOOKUP(A1125,Harcamalar!$D$2:$D$120,Harcamalar!$H$2:$H$120,""),""),"")</f>
        <v/>
      </c>
      <c r="I1125" s="5" t="str">
        <f t="shared" si="107"/>
        <v/>
      </c>
    </row>
    <row r="1126" spans="2:9" x14ac:dyDescent="0.25">
      <c r="B1126" s="7" t="str">
        <f t="shared" si="103"/>
        <v/>
      </c>
      <c r="C1126" s="5" t="str">
        <f t="shared" si="102"/>
        <v/>
      </c>
      <c r="D1126" s="5" t="str">
        <f t="shared" si="104"/>
        <v/>
      </c>
      <c r="E1126" s="5" t="str">
        <f t="shared" si="105"/>
        <v/>
      </c>
      <c r="F1126" s="5" t="str">
        <f t="shared" si="106"/>
        <v/>
      </c>
      <c r="G1126" s="5" t="str">
        <f>IF(A1126&lt;&gt;"",IF($M$12,_xlfn.XLOOKUP(A1126,Harcamalar!$D$2:$D$100,Harcamalar!$G$2:$G$100,0),0),"")</f>
        <v/>
      </c>
      <c r="H1126" s="5" t="str">
        <f>IF(A1126&lt;&gt;"",IF($M$12,_xlfn.XLOOKUP(A1126,Harcamalar!$D$2:$D$120,Harcamalar!$H$2:$H$120,""),""),"")</f>
        <v/>
      </c>
      <c r="I1126" s="5" t="str">
        <f t="shared" si="107"/>
        <v/>
      </c>
    </row>
    <row r="1127" spans="2:9" x14ac:dyDescent="0.25">
      <c r="B1127" s="7" t="str">
        <f t="shared" si="103"/>
        <v/>
      </c>
      <c r="C1127" s="5" t="str">
        <f t="shared" ref="C1127:C1190" si="108">IF($A1127&lt;&gt;"",I1126,"")</f>
        <v/>
      </c>
      <c r="D1127" s="5" t="str">
        <f t="shared" si="104"/>
        <v/>
      </c>
      <c r="E1127" s="5" t="str">
        <f t="shared" si="105"/>
        <v/>
      </c>
      <c r="F1127" s="5" t="str">
        <f t="shared" si="106"/>
        <v/>
      </c>
      <c r="G1127" s="5" t="str">
        <f>IF(A1127&lt;&gt;"",IF($M$12,_xlfn.XLOOKUP(A1127,Harcamalar!$D$2:$D$100,Harcamalar!$G$2:$G$100,0),0),"")</f>
        <v/>
      </c>
      <c r="H1127" s="5" t="str">
        <f>IF(A1127&lt;&gt;"",IF($M$12,_xlfn.XLOOKUP(A1127,Harcamalar!$D$2:$D$120,Harcamalar!$H$2:$H$120,""),""),"")</f>
        <v/>
      </c>
      <c r="I1127" s="5" t="str">
        <f t="shared" si="107"/>
        <v/>
      </c>
    </row>
    <row r="1128" spans="2:9" x14ac:dyDescent="0.25">
      <c r="B1128" s="7" t="str">
        <f t="shared" si="103"/>
        <v/>
      </c>
      <c r="C1128" s="5" t="str">
        <f t="shared" si="108"/>
        <v/>
      </c>
      <c r="D1128" s="5" t="str">
        <f t="shared" si="104"/>
        <v/>
      </c>
      <c r="E1128" s="5" t="str">
        <f t="shared" si="105"/>
        <v/>
      </c>
      <c r="F1128" s="5" t="str">
        <f t="shared" si="106"/>
        <v/>
      </c>
      <c r="G1128" s="5" t="str">
        <f>IF(A1128&lt;&gt;"",IF($M$12,_xlfn.XLOOKUP(A1128,Harcamalar!$D$2:$D$100,Harcamalar!$G$2:$G$100,0),0),"")</f>
        <v/>
      </c>
      <c r="H1128" s="5" t="str">
        <f>IF(A1128&lt;&gt;"",IF($M$12,_xlfn.XLOOKUP(A1128,Harcamalar!$D$2:$D$120,Harcamalar!$H$2:$H$120,""),""),"")</f>
        <v/>
      </c>
      <c r="I1128" s="5" t="str">
        <f t="shared" si="107"/>
        <v/>
      </c>
    </row>
    <row r="1129" spans="2:9" x14ac:dyDescent="0.25">
      <c r="B1129" s="7" t="str">
        <f t="shared" si="103"/>
        <v/>
      </c>
      <c r="C1129" s="5" t="str">
        <f t="shared" si="108"/>
        <v/>
      </c>
      <c r="D1129" s="5" t="str">
        <f t="shared" si="104"/>
        <v/>
      </c>
      <c r="E1129" s="5" t="str">
        <f t="shared" si="105"/>
        <v/>
      </c>
      <c r="F1129" s="5" t="str">
        <f t="shared" si="106"/>
        <v/>
      </c>
      <c r="G1129" s="5" t="str">
        <f>IF(A1129&lt;&gt;"",IF($M$12,_xlfn.XLOOKUP(A1129,Harcamalar!$D$2:$D$100,Harcamalar!$G$2:$G$100,0),0),"")</f>
        <v/>
      </c>
      <c r="H1129" s="5" t="str">
        <f>IF(A1129&lt;&gt;"",IF($M$12,_xlfn.XLOOKUP(A1129,Harcamalar!$D$2:$D$120,Harcamalar!$H$2:$H$120,""),""),"")</f>
        <v/>
      </c>
      <c r="I1129" s="5" t="str">
        <f t="shared" si="107"/>
        <v/>
      </c>
    </row>
    <row r="1130" spans="2:9" x14ac:dyDescent="0.25">
      <c r="B1130" s="7" t="str">
        <f t="shared" si="103"/>
        <v/>
      </c>
      <c r="C1130" s="5" t="str">
        <f t="shared" si="108"/>
        <v/>
      </c>
      <c r="D1130" s="5" t="str">
        <f t="shared" si="104"/>
        <v/>
      </c>
      <c r="E1130" s="5" t="str">
        <f t="shared" si="105"/>
        <v/>
      </c>
      <c r="F1130" s="5" t="str">
        <f t="shared" si="106"/>
        <v/>
      </c>
      <c r="G1130" s="5" t="str">
        <f>IF(A1130&lt;&gt;"",IF($M$12,_xlfn.XLOOKUP(A1130,Harcamalar!$D$2:$D$100,Harcamalar!$G$2:$G$100,0),0),"")</f>
        <v/>
      </c>
      <c r="H1130" s="5" t="str">
        <f>IF(A1130&lt;&gt;"",IF($M$12,_xlfn.XLOOKUP(A1130,Harcamalar!$D$2:$D$120,Harcamalar!$H$2:$H$120,""),""),"")</f>
        <v/>
      </c>
      <c r="I1130" s="5" t="str">
        <f t="shared" si="107"/>
        <v/>
      </c>
    </row>
    <row r="1131" spans="2:9" x14ac:dyDescent="0.25">
      <c r="B1131" s="7" t="str">
        <f t="shared" si="103"/>
        <v/>
      </c>
      <c r="C1131" s="5" t="str">
        <f t="shared" si="108"/>
        <v/>
      </c>
      <c r="D1131" s="5" t="str">
        <f t="shared" si="104"/>
        <v/>
      </c>
      <c r="E1131" s="5" t="str">
        <f t="shared" si="105"/>
        <v/>
      </c>
      <c r="F1131" s="5" t="str">
        <f t="shared" si="106"/>
        <v/>
      </c>
      <c r="G1131" s="5" t="str">
        <f>IF(A1131&lt;&gt;"",IF($M$12,_xlfn.XLOOKUP(A1131,Harcamalar!$D$2:$D$100,Harcamalar!$G$2:$G$100,0),0),"")</f>
        <v/>
      </c>
      <c r="H1131" s="5" t="str">
        <f>IF(A1131&lt;&gt;"",IF($M$12,_xlfn.XLOOKUP(A1131,Harcamalar!$D$2:$D$120,Harcamalar!$H$2:$H$120,""),""),"")</f>
        <v/>
      </c>
      <c r="I1131" s="5" t="str">
        <f t="shared" si="107"/>
        <v/>
      </c>
    </row>
    <row r="1132" spans="2:9" x14ac:dyDescent="0.25">
      <c r="B1132" s="7" t="str">
        <f t="shared" si="103"/>
        <v/>
      </c>
      <c r="C1132" s="5" t="str">
        <f t="shared" si="108"/>
        <v/>
      </c>
      <c r="D1132" s="5" t="str">
        <f t="shared" si="104"/>
        <v/>
      </c>
      <c r="E1132" s="5" t="str">
        <f t="shared" si="105"/>
        <v/>
      </c>
      <c r="F1132" s="5" t="str">
        <f t="shared" si="106"/>
        <v/>
      </c>
      <c r="G1132" s="5" t="str">
        <f>IF(A1132&lt;&gt;"",IF($M$12,_xlfn.XLOOKUP(A1132,Harcamalar!$D$2:$D$100,Harcamalar!$G$2:$G$100,0),0),"")</f>
        <v/>
      </c>
      <c r="H1132" s="5" t="str">
        <f>IF(A1132&lt;&gt;"",IF($M$12,_xlfn.XLOOKUP(A1132,Harcamalar!$D$2:$D$120,Harcamalar!$H$2:$H$120,""),""),"")</f>
        <v/>
      </c>
      <c r="I1132" s="5" t="str">
        <f t="shared" si="107"/>
        <v/>
      </c>
    </row>
    <row r="1133" spans="2:9" x14ac:dyDescent="0.25">
      <c r="B1133" s="7" t="str">
        <f t="shared" si="103"/>
        <v/>
      </c>
      <c r="C1133" s="5" t="str">
        <f t="shared" si="108"/>
        <v/>
      </c>
      <c r="D1133" s="5" t="str">
        <f t="shared" si="104"/>
        <v/>
      </c>
      <c r="E1133" s="5" t="str">
        <f t="shared" si="105"/>
        <v/>
      </c>
      <c r="F1133" s="5" t="str">
        <f t="shared" si="106"/>
        <v/>
      </c>
      <c r="G1133" s="5" t="str">
        <f>IF(A1133&lt;&gt;"",IF($M$12,_xlfn.XLOOKUP(A1133,Harcamalar!$D$2:$D$100,Harcamalar!$G$2:$G$100,0),0),"")</f>
        <v/>
      </c>
      <c r="H1133" s="5" t="str">
        <f>IF(A1133&lt;&gt;"",IF($M$12,_xlfn.XLOOKUP(A1133,Harcamalar!$D$2:$D$120,Harcamalar!$H$2:$H$120,""),""),"")</f>
        <v/>
      </c>
      <c r="I1133" s="5" t="str">
        <f t="shared" si="107"/>
        <v/>
      </c>
    </row>
    <row r="1134" spans="2:9" x14ac:dyDescent="0.25">
      <c r="B1134" s="7" t="str">
        <f t="shared" si="103"/>
        <v/>
      </c>
      <c r="C1134" s="5" t="str">
        <f t="shared" si="108"/>
        <v/>
      </c>
      <c r="D1134" s="5" t="str">
        <f t="shared" si="104"/>
        <v/>
      </c>
      <c r="E1134" s="5" t="str">
        <f t="shared" si="105"/>
        <v/>
      </c>
      <c r="F1134" s="5" t="str">
        <f t="shared" si="106"/>
        <v/>
      </c>
      <c r="G1134" s="5" t="str">
        <f>IF(A1134&lt;&gt;"",IF($M$12,_xlfn.XLOOKUP(A1134,Harcamalar!$D$2:$D$100,Harcamalar!$G$2:$G$100,0),0),"")</f>
        <v/>
      </c>
      <c r="H1134" s="5" t="str">
        <f>IF(A1134&lt;&gt;"",IF($M$12,_xlfn.XLOOKUP(A1134,Harcamalar!$D$2:$D$120,Harcamalar!$H$2:$H$120,""),""),"")</f>
        <v/>
      </c>
      <c r="I1134" s="5" t="str">
        <f t="shared" si="107"/>
        <v/>
      </c>
    </row>
    <row r="1135" spans="2:9" x14ac:dyDescent="0.25">
      <c r="B1135" s="7" t="str">
        <f t="shared" si="103"/>
        <v/>
      </c>
      <c r="C1135" s="5" t="str">
        <f t="shared" si="108"/>
        <v/>
      </c>
      <c r="D1135" s="5" t="str">
        <f t="shared" si="104"/>
        <v/>
      </c>
      <c r="E1135" s="5" t="str">
        <f t="shared" si="105"/>
        <v/>
      </c>
      <c r="F1135" s="5" t="str">
        <f t="shared" si="106"/>
        <v/>
      </c>
      <c r="G1135" s="5" t="str">
        <f>IF(A1135&lt;&gt;"",IF($M$12,_xlfn.XLOOKUP(A1135,Harcamalar!$D$2:$D$100,Harcamalar!$G$2:$G$100,0),0),"")</f>
        <v/>
      </c>
      <c r="H1135" s="5" t="str">
        <f>IF(A1135&lt;&gt;"",IF($M$12,_xlfn.XLOOKUP(A1135,Harcamalar!$D$2:$D$120,Harcamalar!$H$2:$H$120,""),""),"")</f>
        <v/>
      </c>
      <c r="I1135" s="5" t="str">
        <f t="shared" si="107"/>
        <v/>
      </c>
    </row>
    <row r="1136" spans="2:9" x14ac:dyDescent="0.25">
      <c r="B1136" s="7" t="str">
        <f t="shared" si="103"/>
        <v/>
      </c>
      <c r="C1136" s="5" t="str">
        <f t="shared" si="108"/>
        <v/>
      </c>
      <c r="D1136" s="5" t="str">
        <f t="shared" si="104"/>
        <v/>
      </c>
      <c r="E1136" s="5" t="str">
        <f t="shared" si="105"/>
        <v/>
      </c>
      <c r="F1136" s="5" t="str">
        <f t="shared" si="106"/>
        <v/>
      </c>
      <c r="G1136" s="5" t="str">
        <f>IF(A1136&lt;&gt;"",IF($M$12,_xlfn.XLOOKUP(A1136,Harcamalar!$D$2:$D$100,Harcamalar!$G$2:$G$100,0),0),"")</f>
        <v/>
      </c>
      <c r="H1136" s="5" t="str">
        <f>IF(A1136&lt;&gt;"",IF($M$12,_xlfn.XLOOKUP(A1136,Harcamalar!$D$2:$D$120,Harcamalar!$H$2:$H$120,""),""),"")</f>
        <v/>
      </c>
      <c r="I1136" s="5" t="str">
        <f t="shared" si="107"/>
        <v/>
      </c>
    </row>
    <row r="1137" spans="2:9" x14ac:dyDescent="0.25">
      <c r="B1137" s="7" t="str">
        <f t="shared" si="103"/>
        <v/>
      </c>
      <c r="C1137" s="5" t="str">
        <f t="shared" si="108"/>
        <v/>
      </c>
      <c r="D1137" s="5" t="str">
        <f t="shared" si="104"/>
        <v/>
      </c>
      <c r="E1137" s="5" t="str">
        <f t="shared" si="105"/>
        <v/>
      </c>
      <c r="F1137" s="5" t="str">
        <f t="shared" si="106"/>
        <v/>
      </c>
      <c r="G1137" s="5" t="str">
        <f>IF(A1137&lt;&gt;"",IF($M$12,_xlfn.XLOOKUP(A1137,Harcamalar!$D$2:$D$100,Harcamalar!$G$2:$G$100,0),0),"")</f>
        <v/>
      </c>
      <c r="H1137" s="5" t="str">
        <f>IF(A1137&lt;&gt;"",IF($M$12,_xlfn.XLOOKUP(A1137,Harcamalar!$D$2:$D$120,Harcamalar!$H$2:$H$120,""),""),"")</f>
        <v/>
      </c>
      <c r="I1137" s="5" t="str">
        <f t="shared" si="107"/>
        <v/>
      </c>
    </row>
    <row r="1138" spans="2:9" x14ac:dyDescent="0.25">
      <c r="B1138" s="7" t="str">
        <f t="shared" si="103"/>
        <v/>
      </c>
      <c r="C1138" s="5" t="str">
        <f t="shared" si="108"/>
        <v/>
      </c>
      <c r="D1138" s="5" t="str">
        <f t="shared" si="104"/>
        <v/>
      </c>
      <c r="E1138" s="5" t="str">
        <f t="shared" si="105"/>
        <v/>
      </c>
      <c r="F1138" s="5" t="str">
        <f t="shared" si="106"/>
        <v/>
      </c>
      <c r="G1138" s="5" t="str">
        <f>IF(A1138&lt;&gt;"",IF($M$12,_xlfn.XLOOKUP(A1138,Harcamalar!$D$2:$D$100,Harcamalar!$G$2:$G$100,0),0),"")</f>
        <v/>
      </c>
      <c r="H1138" s="5" t="str">
        <f>IF(A1138&lt;&gt;"",IF($M$12,_xlfn.XLOOKUP(A1138,Harcamalar!$D$2:$D$120,Harcamalar!$H$2:$H$120,""),""),"")</f>
        <v/>
      </c>
      <c r="I1138" s="5" t="str">
        <f t="shared" si="107"/>
        <v/>
      </c>
    </row>
    <row r="1139" spans="2:9" x14ac:dyDescent="0.25">
      <c r="B1139" s="7" t="str">
        <f t="shared" si="103"/>
        <v/>
      </c>
      <c r="C1139" s="5" t="str">
        <f t="shared" si="108"/>
        <v/>
      </c>
      <c r="D1139" s="5" t="str">
        <f t="shared" si="104"/>
        <v/>
      </c>
      <c r="E1139" s="5" t="str">
        <f t="shared" si="105"/>
        <v/>
      </c>
      <c r="F1139" s="5" t="str">
        <f t="shared" si="106"/>
        <v/>
      </c>
      <c r="G1139" s="5" t="str">
        <f>IF(A1139&lt;&gt;"",IF($M$12,_xlfn.XLOOKUP(A1139,Harcamalar!$D$2:$D$100,Harcamalar!$G$2:$G$100,0),0),"")</f>
        <v/>
      </c>
      <c r="H1139" s="5" t="str">
        <f>IF(A1139&lt;&gt;"",IF($M$12,_xlfn.XLOOKUP(A1139,Harcamalar!$D$2:$D$120,Harcamalar!$H$2:$H$120,""),""),"")</f>
        <v/>
      </c>
      <c r="I1139" s="5" t="str">
        <f t="shared" si="107"/>
        <v/>
      </c>
    </row>
    <row r="1140" spans="2:9" x14ac:dyDescent="0.25">
      <c r="B1140" s="7" t="str">
        <f t="shared" si="103"/>
        <v/>
      </c>
      <c r="C1140" s="5" t="str">
        <f t="shared" si="108"/>
        <v/>
      </c>
      <c r="D1140" s="5" t="str">
        <f t="shared" si="104"/>
        <v/>
      </c>
      <c r="E1140" s="5" t="str">
        <f t="shared" si="105"/>
        <v/>
      </c>
      <c r="F1140" s="5" t="str">
        <f t="shared" si="106"/>
        <v/>
      </c>
      <c r="G1140" s="5" t="str">
        <f>IF(A1140&lt;&gt;"",IF($M$12,_xlfn.XLOOKUP(A1140,Harcamalar!$D$2:$D$100,Harcamalar!$G$2:$G$100,0),0),"")</f>
        <v/>
      </c>
      <c r="H1140" s="5" t="str">
        <f>IF(A1140&lt;&gt;"",IF($M$12,_xlfn.XLOOKUP(A1140,Harcamalar!$D$2:$D$120,Harcamalar!$H$2:$H$120,""),""),"")</f>
        <v/>
      </c>
      <c r="I1140" s="5" t="str">
        <f t="shared" si="107"/>
        <v/>
      </c>
    </row>
    <row r="1141" spans="2:9" x14ac:dyDescent="0.25">
      <c r="B1141" s="7" t="str">
        <f t="shared" si="103"/>
        <v/>
      </c>
      <c r="C1141" s="5" t="str">
        <f t="shared" si="108"/>
        <v/>
      </c>
      <c r="D1141" s="5" t="str">
        <f t="shared" si="104"/>
        <v/>
      </c>
      <c r="E1141" s="5" t="str">
        <f t="shared" si="105"/>
        <v/>
      </c>
      <c r="F1141" s="5" t="str">
        <f t="shared" si="106"/>
        <v/>
      </c>
      <c r="G1141" s="5" t="str">
        <f>IF(A1141&lt;&gt;"",IF($M$12,_xlfn.XLOOKUP(A1141,Harcamalar!$D$2:$D$100,Harcamalar!$G$2:$G$100,0),0),"")</f>
        <v/>
      </c>
      <c r="H1141" s="5" t="str">
        <f>IF(A1141&lt;&gt;"",IF($M$12,_xlfn.XLOOKUP(A1141,Harcamalar!$D$2:$D$120,Harcamalar!$H$2:$H$120,""),""),"")</f>
        <v/>
      </c>
      <c r="I1141" s="5" t="str">
        <f t="shared" si="107"/>
        <v/>
      </c>
    </row>
    <row r="1142" spans="2:9" x14ac:dyDescent="0.25">
      <c r="B1142" s="7" t="str">
        <f t="shared" si="103"/>
        <v/>
      </c>
      <c r="C1142" s="5" t="str">
        <f t="shared" si="108"/>
        <v/>
      </c>
      <c r="D1142" s="5" t="str">
        <f t="shared" si="104"/>
        <v/>
      </c>
      <c r="E1142" s="5" t="str">
        <f t="shared" si="105"/>
        <v/>
      </c>
      <c r="F1142" s="5" t="str">
        <f t="shared" si="106"/>
        <v/>
      </c>
      <c r="G1142" s="5" t="str">
        <f>IF(A1142&lt;&gt;"",IF($M$12,_xlfn.XLOOKUP(A1142,Harcamalar!$D$2:$D$100,Harcamalar!$G$2:$G$100,0),0),"")</f>
        <v/>
      </c>
      <c r="H1142" s="5" t="str">
        <f>IF(A1142&lt;&gt;"",IF($M$12,_xlfn.XLOOKUP(A1142,Harcamalar!$D$2:$D$120,Harcamalar!$H$2:$H$120,""),""),"")</f>
        <v/>
      </c>
      <c r="I1142" s="5" t="str">
        <f t="shared" si="107"/>
        <v/>
      </c>
    </row>
    <row r="1143" spans="2:9" x14ac:dyDescent="0.25">
      <c r="B1143" s="7" t="str">
        <f t="shared" si="103"/>
        <v/>
      </c>
      <c r="C1143" s="5" t="str">
        <f t="shared" si="108"/>
        <v/>
      </c>
      <c r="D1143" s="5" t="str">
        <f t="shared" si="104"/>
        <v/>
      </c>
      <c r="E1143" s="5" t="str">
        <f t="shared" si="105"/>
        <v/>
      </c>
      <c r="F1143" s="5" t="str">
        <f t="shared" si="106"/>
        <v/>
      </c>
      <c r="G1143" s="5" t="str">
        <f>IF(A1143&lt;&gt;"",IF($M$12,_xlfn.XLOOKUP(A1143,Harcamalar!$D$2:$D$100,Harcamalar!$G$2:$G$100,0),0),"")</f>
        <v/>
      </c>
      <c r="H1143" s="5" t="str">
        <f>IF(A1143&lt;&gt;"",IF($M$12,_xlfn.XLOOKUP(A1143,Harcamalar!$D$2:$D$120,Harcamalar!$H$2:$H$120,""),""),"")</f>
        <v/>
      </c>
      <c r="I1143" s="5" t="str">
        <f t="shared" si="107"/>
        <v/>
      </c>
    </row>
    <row r="1144" spans="2:9" x14ac:dyDescent="0.25">
      <c r="B1144" s="7" t="str">
        <f t="shared" si="103"/>
        <v/>
      </c>
      <c r="C1144" s="5" t="str">
        <f t="shared" si="108"/>
        <v/>
      </c>
      <c r="D1144" s="5" t="str">
        <f t="shared" si="104"/>
        <v/>
      </c>
      <c r="E1144" s="5" t="str">
        <f t="shared" si="105"/>
        <v/>
      </c>
      <c r="F1144" s="5" t="str">
        <f t="shared" si="106"/>
        <v/>
      </c>
      <c r="G1144" s="5" t="str">
        <f>IF(A1144&lt;&gt;"",IF($M$12,_xlfn.XLOOKUP(A1144,Harcamalar!$D$2:$D$100,Harcamalar!$G$2:$G$100,0),0),"")</f>
        <v/>
      </c>
      <c r="H1144" s="5" t="str">
        <f>IF(A1144&lt;&gt;"",IF($M$12,_xlfn.XLOOKUP(A1144,Harcamalar!$D$2:$D$120,Harcamalar!$H$2:$H$120,""),""),"")</f>
        <v/>
      </c>
      <c r="I1144" s="5" t="str">
        <f t="shared" si="107"/>
        <v/>
      </c>
    </row>
    <row r="1145" spans="2:9" x14ac:dyDescent="0.25">
      <c r="B1145" s="7" t="str">
        <f t="shared" si="103"/>
        <v/>
      </c>
      <c r="C1145" s="5" t="str">
        <f t="shared" si="108"/>
        <v/>
      </c>
      <c r="D1145" s="5" t="str">
        <f t="shared" si="104"/>
        <v/>
      </c>
      <c r="E1145" s="5" t="str">
        <f t="shared" si="105"/>
        <v/>
      </c>
      <c r="F1145" s="5" t="str">
        <f t="shared" si="106"/>
        <v/>
      </c>
      <c r="G1145" s="5" t="str">
        <f>IF(A1145&lt;&gt;"",IF($M$12,_xlfn.XLOOKUP(A1145,Harcamalar!$D$2:$D$100,Harcamalar!$G$2:$G$100,0),0),"")</f>
        <v/>
      </c>
      <c r="H1145" s="5" t="str">
        <f>IF(A1145&lt;&gt;"",IF($M$12,_xlfn.XLOOKUP(A1145,Harcamalar!$D$2:$D$120,Harcamalar!$H$2:$H$120,""),""),"")</f>
        <v/>
      </c>
      <c r="I1145" s="5" t="str">
        <f t="shared" si="107"/>
        <v/>
      </c>
    </row>
    <row r="1146" spans="2:9" x14ac:dyDescent="0.25">
      <c r="B1146" s="7" t="str">
        <f t="shared" si="103"/>
        <v/>
      </c>
      <c r="C1146" s="5" t="str">
        <f t="shared" si="108"/>
        <v/>
      </c>
      <c r="D1146" s="5" t="str">
        <f t="shared" si="104"/>
        <v/>
      </c>
      <c r="E1146" s="5" t="str">
        <f t="shared" si="105"/>
        <v/>
      </c>
      <c r="F1146" s="5" t="str">
        <f t="shared" si="106"/>
        <v/>
      </c>
      <c r="G1146" s="5" t="str">
        <f>IF(A1146&lt;&gt;"",IF($M$12,_xlfn.XLOOKUP(A1146,Harcamalar!$D$2:$D$100,Harcamalar!$G$2:$G$100,0),0),"")</f>
        <v/>
      </c>
      <c r="H1146" s="5" t="str">
        <f>IF(A1146&lt;&gt;"",IF($M$12,_xlfn.XLOOKUP(A1146,Harcamalar!$D$2:$D$120,Harcamalar!$H$2:$H$120,""),""),"")</f>
        <v/>
      </c>
      <c r="I1146" s="5" t="str">
        <f t="shared" si="107"/>
        <v/>
      </c>
    </row>
    <row r="1147" spans="2:9" x14ac:dyDescent="0.25">
      <c r="B1147" s="7" t="str">
        <f t="shared" si="103"/>
        <v/>
      </c>
      <c r="C1147" s="5" t="str">
        <f t="shared" si="108"/>
        <v/>
      </c>
      <c r="D1147" s="5" t="str">
        <f t="shared" si="104"/>
        <v/>
      </c>
      <c r="E1147" s="5" t="str">
        <f t="shared" si="105"/>
        <v/>
      </c>
      <c r="F1147" s="5" t="str">
        <f t="shared" si="106"/>
        <v/>
      </c>
      <c r="G1147" s="5" t="str">
        <f>IF(A1147&lt;&gt;"",IF($M$12,_xlfn.XLOOKUP(A1147,Harcamalar!$D$2:$D$100,Harcamalar!$G$2:$G$100,0),0),"")</f>
        <v/>
      </c>
      <c r="H1147" s="5" t="str">
        <f>IF(A1147&lt;&gt;"",IF($M$12,_xlfn.XLOOKUP(A1147,Harcamalar!$D$2:$D$120,Harcamalar!$H$2:$H$120,""),""),"")</f>
        <v/>
      </c>
      <c r="I1147" s="5" t="str">
        <f t="shared" si="107"/>
        <v/>
      </c>
    </row>
    <row r="1148" spans="2:9" x14ac:dyDescent="0.25">
      <c r="B1148" s="7" t="str">
        <f t="shared" si="103"/>
        <v/>
      </c>
      <c r="C1148" s="5" t="str">
        <f t="shared" si="108"/>
        <v/>
      </c>
      <c r="D1148" s="5" t="str">
        <f t="shared" si="104"/>
        <v/>
      </c>
      <c r="E1148" s="5" t="str">
        <f t="shared" si="105"/>
        <v/>
      </c>
      <c r="F1148" s="5" t="str">
        <f t="shared" si="106"/>
        <v/>
      </c>
      <c r="G1148" s="5" t="str">
        <f>IF(A1148&lt;&gt;"",IF($M$12,_xlfn.XLOOKUP(A1148,Harcamalar!$D$2:$D$100,Harcamalar!$G$2:$G$100,0),0),"")</f>
        <v/>
      </c>
      <c r="H1148" s="5" t="str">
        <f>IF(A1148&lt;&gt;"",IF($M$12,_xlfn.XLOOKUP(A1148,Harcamalar!$D$2:$D$120,Harcamalar!$H$2:$H$120,""),""),"")</f>
        <v/>
      </c>
      <c r="I1148" s="5" t="str">
        <f t="shared" si="107"/>
        <v/>
      </c>
    </row>
    <row r="1149" spans="2:9" x14ac:dyDescent="0.25">
      <c r="B1149" s="7" t="str">
        <f t="shared" si="103"/>
        <v/>
      </c>
      <c r="C1149" s="5" t="str">
        <f t="shared" si="108"/>
        <v/>
      </c>
      <c r="D1149" s="5" t="str">
        <f t="shared" si="104"/>
        <v/>
      </c>
      <c r="E1149" s="5" t="str">
        <f t="shared" si="105"/>
        <v/>
      </c>
      <c r="F1149" s="5" t="str">
        <f t="shared" si="106"/>
        <v/>
      </c>
      <c r="G1149" s="5" t="str">
        <f>IF(A1149&lt;&gt;"",IF($M$12,_xlfn.XLOOKUP(A1149,Harcamalar!$D$2:$D$100,Harcamalar!$G$2:$G$100,0),0),"")</f>
        <v/>
      </c>
      <c r="H1149" s="5" t="str">
        <f>IF(A1149&lt;&gt;"",IF($M$12,_xlfn.XLOOKUP(A1149,Harcamalar!$D$2:$D$120,Harcamalar!$H$2:$H$120,""),""),"")</f>
        <v/>
      </c>
      <c r="I1149" s="5" t="str">
        <f t="shared" si="107"/>
        <v/>
      </c>
    </row>
    <row r="1150" spans="2:9" x14ac:dyDescent="0.25">
      <c r="B1150" s="7" t="str">
        <f t="shared" si="103"/>
        <v/>
      </c>
      <c r="C1150" s="5" t="str">
        <f t="shared" si="108"/>
        <v/>
      </c>
      <c r="D1150" s="5" t="str">
        <f t="shared" si="104"/>
        <v/>
      </c>
      <c r="E1150" s="5" t="str">
        <f t="shared" si="105"/>
        <v/>
      </c>
      <c r="F1150" s="5" t="str">
        <f t="shared" si="106"/>
        <v/>
      </c>
      <c r="G1150" s="5" t="str">
        <f>IF(A1150&lt;&gt;"",IF($M$12,_xlfn.XLOOKUP(A1150,Harcamalar!$D$2:$D$100,Harcamalar!$G$2:$G$100,0),0),"")</f>
        <v/>
      </c>
      <c r="H1150" s="5" t="str">
        <f>IF(A1150&lt;&gt;"",IF($M$12,_xlfn.XLOOKUP(A1150,Harcamalar!$D$2:$D$120,Harcamalar!$H$2:$H$120,""),""),"")</f>
        <v/>
      </c>
      <c r="I1150" s="5" t="str">
        <f t="shared" si="107"/>
        <v/>
      </c>
    </row>
    <row r="1151" spans="2:9" x14ac:dyDescent="0.25">
      <c r="B1151" s="7" t="str">
        <f t="shared" si="103"/>
        <v/>
      </c>
      <c r="C1151" s="5" t="str">
        <f t="shared" si="108"/>
        <v/>
      </c>
      <c r="D1151" s="5" t="str">
        <f t="shared" si="104"/>
        <v/>
      </c>
      <c r="E1151" s="5" t="str">
        <f t="shared" si="105"/>
        <v/>
      </c>
      <c r="F1151" s="5" t="str">
        <f t="shared" si="106"/>
        <v/>
      </c>
      <c r="G1151" s="5" t="str">
        <f>IF(A1151&lt;&gt;"",IF($M$12,_xlfn.XLOOKUP(A1151,Harcamalar!$D$2:$D$100,Harcamalar!$G$2:$G$100,0),0),"")</f>
        <v/>
      </c>
      <c r="H1151" s="5" t="str">
        <f>IF(A1151&lt;&gt;"",IF($M$12,_xlfn.XLOOKUP(A1151,Harcamalar!$D$2:$D$120,Harcamalar!$H$2:$H$120,""),""),"")</f>
        <v/>
      </c>
      <c r="I1151" s="5" t="str">
        <f t="shared" si="107"/>
        <v/>
      </c>
    </row>
    <row r="1152" spans="2:9" x14ac:dyDescent="0.25">
      <c r="B1152" s="7" t="str">
        <f t="shared" si="103"/>
        <v/>
      </c>
      <c r="C1152" s="5" t="str">
        <f t="shared" si="108"/>
        <v/>
      </c>
      <c r="D1152" s="5" t="str">
        <f t="shared" si="104"/>
        <v/>
      </c>
      <c r="E1152" s="5" t="str">
        <f t="shared" si="105"/>
        <v/>
      </c>
      <c r="F1152" s="5" t="str">
        <f t="shared" si="106"/>
        <v/>
      </c>
      <c r="G1152" s="5" t="str">
        <f>IF(A1152&lt;&gt;"",IF($M$12,_xlfn.XLOOKUP(A1152,Harcamalar!$D$2:$D$100,Harcamalar!$G$2:$G$100,0),0),"")</f>
        <v/>
      </c>
      <c r="H1152" s="5" t="str">
        <f>IF(A1152&lt;&gt;"",IF($M$12,_xlfn.XLOOKUP(A1152,Harcamalar!$D$2:$D$120,Harcamalar!$H$2:$H$120,""),""),"")</f>
        <v/>
      </c>
      <c r="I1152" s="5" t="str">
        <f t="shared" si="107"/>
        <v/>
      </c>
    </row>
    <row r="1153" spans="2:9" x14ac:dyDescent="0.25">
      <c r="B1153" s="7" t="str">
        <f t="shared" si="103"/>
        <v/>
      </c>
      <c r="C1153" s="5" t="str">
        <f t="shared" si="108"/>
        <v/>
      </c>
      <c r="D1153" s="5" t="str">
        <f t="shared" si="104"/>
        <v/>
      </c>
      <c r="E1153" s="5" t="str">
        <f t="shared" si="105"/>
        <v/>
      </c>
      <c r="F1153" s="5" t="str">
        <f t="shared" si="106"/>
        <v/>
      </c>
      <c r="G1153" s="5" t="str">
        <f>IF(A1153&lt;&gt;"",IF($M$12,_xlfn.XLOOKUP(A1153,Harcamalar!$D$2:$D$100,Harcamalar!$G$2:$G$100,0),0),"")</f>
        <v/>
      </c>
      <c r="H1153" s="5" t="str">
        <f>IF(A1153&lt;&gt;"",IF($M$12,_xlfn.XLOOKUP(A1153,Harcamalar!$D$2:$D$120,Harcamalar!$H$2:$H$120,""),""),"")</f>
        <v/>
      </c>
      <c r="I1153" s="5" t="str">
        <f t="shared" si="107"/>
        <v/>
      </c>
    </row>
    <row r="1154" spans="2:9" x14ac:dyDescent="0.25">
      <c r="B1154" s="7" t="str">
        <f t="shared" ref="B1154:B1217" si="109">IF(A1154&lt;&gt;"",yas+YEAR(A1154)-YEAR(hesapbaslangictarihi),"")</f>
        <v/>
      </c>
      <c r="C1154" s="5" t="str">
        <f t="shared" si="108"/>
        <v/>
      </c>
      <c r="D1154" s="5" t="str">
        <f t="shared" ref="D1154:D1190" si="110">IF($A1154&lt;&gt;"",maas*(1+maasartisorani)^(YEAR(A1154)-YEAR(hesapbaslangictarihi)),"")</f>
        <v/>
      </c>
      <c r="E1154" s="5" t="str">
        <f t="shared" ref="E1154:E1217" si="111">IF($A1154&lt;&gt;"",D1154*tasarruforani,"")</f>
        <v/>
      </c>
      <c r="F1154" s="5" t="str">
        <f t="shared" ref="F1154:F1190" si="112">IF($A1154&lt;&gt;"",C1154*reelkazancorani,"")</f>
        <v/>
      </c>
      <c r="G1154" s="5" t="str">
        <f>IF(A1154&lt;&gt;"",IF($M$12,_xlfn.XLOOKUP(A1154,Harcamalar!$D$2:$D$100,Harcamalar!$G$2:$G$100,0),0),"")</f>
        <v/>
      </c>
      <c r="H1154" s="5" t="str">
        <f>IF(A1154&lt;&gt;"",IF($M$12,_xlfn.XLOOKUP(A1154,Harcamalar!$D$2:$D$120,Harcamalar!$H$2:$H$120,""),""),"")</f>
        <v/>
      </c>
      <c r="I1154" s="5" t="str">
        <f t="shared" si="107"/>
        <v/>
      </c>
    </row>
    <row r="1155" spans="2:9" x14ac:dyDescent="0.25">
      <c r="B1155" s="7" t="str">
        <f t="shared" si="109"/>
        <v/>
      </c>
      <c r="C1155" s="5" t="str">
        <f t="shared" si="108"/>
        <v/>
      </c>
      <c r="D1155" s="5" t="str">
        <f t="shared" si="110"/>
        <v/>
      </c>
      <c r="E1155" s="5" t="str">
        <f t="shared" si="111"/>
        <v/>
      </c>
      <c r="F1155" s="5" t="str">
        <f t="shared" si="112"/>
        <v/>
      </c>
      <c r="G1155" s="5" t="str">
        <f>IF(A1155&lt;&gt;"",IF($M$12,_xlfn.XLOOKUP(A1155,Harcamalar!$D$2:$D$100,Harcamalar!$G$2:$G$100,0),0),"")</f>
        <v/>
      </c>
      <c r="H1155" s="5" t="str">
        <f>IF(A1155&lt;&gt;"",IF($M$12,_xlfn.XLOOKUP(A1155,Harcamalar!$D$2:$D$120,Harcamalar!$H$2:$H$120,""),""),"")</f>
        <v/>
      </c>
      <c r="I1155" s="5" t="str">
        <f t="shared" ref="I1155:I1190" si="113">IF($A1155&lt;&gt;"",C1155+F1155+E1155-G1155,"")</f>
        <v/>
      </c>
    </row>
    <row r="1156" spans="2:9" x14ac:dyDescent="0.25">
      <c r="B1156" s="7" t="str">
        <f t="shared" si="109"/>
        <v/>
      </c>
      <c r="C1156" s="5" t="str">
        <f t="shared" si="108"/>
        <v/>
      </c>
      <c r="D1156" s="5" t="str">
        <f t="shared" si="110"/>
        <v/>
      </c>
      <c r="E1156" s="5" t="str">
        <f t="shared" si="111"/>
        <v/>
      </c>
      <c r="F1156" s="5" t="str">
        <f t="shared" si="112"/>
        <v/>
      </c>
      <c r="G1156" s="5" t="str">
        <f>IF(A1156&lt;&gt;"",IF($M$12,_xlfn.XLOOKUP(A1156,Harcamalar!$D$2:$D$100,Harcamalar!$G$2:$G$100,0),0),"")</f>
        <v/>
      </c>
      <c r="H1156" s="5" t="str">
        <f>IF(A1156&lt;&gt;"",IF($M$12,_xlfn.XLOOKUP(A1156,Harcamalar!$D$2:$D$120,Harcamalar!$H$2:$H$120,""),""),"")</f>
        <v/>
      </c>
      <c r="I1156" s="5" t="str">
        <f t="shared" si="113"/>
        <v/>
      </c>
    </row>
    <row r="1157" spans="2:9" x14ac:dyDescent="0.25">
      <c r="B1157" s="7" t="str">
        <f t="shared" si="109"/>
        <v/>
      </c>
      <c r="C1157" s="5" t="str">
        <f t="shared" si="108"/>
        <v/>
      </c>
      <c r="D1157" s="5" t="str">
        <f t="shared" si="110"/>
        <v/>
      </c>
      <c r="E1157" s="5" t="str">
        <f t="shared" si="111"/>
        <v/>
      </c>
      <c r="F1157" s="5" t="str">
        <f t="shared" si="112"/>
        <v/>
      </c>
      <c r="G1157" s="5" t="str">
        <f>IF(A1157&lt;&gt;"",IF($M$12,_xlfn.XLOOKUP(A1157,Harcamalar!$D$2:$D$100,Harcamalar!$G$2:$G$100,0),0),"")</f>
        <v/>
      </c>
      <c r="H1157" s="5" t="str">
        <f>IF(A1157&lt;&gt;"",IF($M$12,_xlfn.XLOOKUP(A1157,Harcamalar!$D$2:$D$120,Harcamalar!$H$2:$H$120,""),""),"")</f>
        <v/>
      </c>
      <c r="I1157" s="5" t="str">
        <f t="shared" si="113"/>
        <v/>
      </c>
    </row>
    <row r="1158" spans="2:9" x14ac:dyDescent="0.25">
      <c r="B1158" s="7" t="str">
        <f t="shared" si="109"/>
        <v/>
      </c>
      <c r="C1158" s="5" t="str">
        <f t="shared" si="108"/>
        <v/>
      </c>
      <c r="D1158" s="5" t="str">
        <f t="shared" si="110"/>
        <v/>
      </c>
      <c r="E1158" s="5" t="str">
        <f t="shared" si="111"/>
        <v/>
      </c>
      <c r="F1158" s="5" t="str">
        <f t="shared" si="112"/>
        <v/>
      </c>
      <c r="G1158" s="5" t="str">
        <f>IF(A1158&lt;&gt;"",IF($M$12,_xlfn.XLOOKUP(A1158,Harcamalar!$D$2:$D$100,Harcamalar!$G$2:$G$100,0),0),"")</f>
        <v/>
      </c>
      <c r="H1158" s="5" t="str">
        <f>IF(A1158&lt;&gt;"",IF($M$12,_xlfn.XLOOKUP(A1158,Harcamalar!$D$2:$D$120,Harcamalar!$H$2:$H$120,""),""),"")</f>
        <v/>
      </c>
      <c r="I1158" s="5" t="str">
        <f t="shared" si="113"/>
        <v/>
      </c>
    </row>
    <row r="1159" spans="2:9" x14ac:dyDescent="0.25">
      <c r="B1159" s="7" t="str">
        <f t="shared" si="109"/>
        <v/>
      </c>
      <c r="C1159" s="5" t="str">
        <f t="shared" si="108"/>
        <v/>
      </c>
      <c r="D1159" s="5" t="str">
        <f t="shared" si="110"/>
        <v/>
      </c>
      <c r="E1159" s="5" t="str">
        <f t="shared" si="111"/>
        <v/>
      </c>
      <c r="F1159" s="5" t="str">
        <f t="shared" si="112"/>
        <v/>
      </c>
      <c r="G1159" s="5" t="str">
        <f>IF(A1159&lt;&gt;"",IF($M$12,_xlfn.XLOOKUP(A1159,Harcamalar!$D$2:$D$100,Harcamalar!$G$2:$G$100,0),0),"")</f>
        <v/>
      </c>
      <c r="H1159" s="5" t="str">
        <f>IF(A1159&lt;&gt;"",IF($M$12,_xlfn.XLOOKUP(A1159,Harcamalar!$D$2:$D$120,Harcamalar!$H$2:$H$120,""),""),"")</f>
        <v/>
      </c>
      <c r="I1159" s="5" t="str">
        <f t="shared" si="113"/>
        <v/>
      </c>
    </row>
    <row r="1160" spans="2:9" x14ac:dyDescent="0.25">
      <c r="B1160" s="7" t="str">
        <f t="shared" si="109"/>
        <v/>
      </c>
      <c r="C1160" s="5" t="str">
        <f t="shared" si="108"/>
        <v/>
      </c>
      <c r="D1160" s="5" t="str">
        <f t="shared" si="110"/>
        <v/>
      </c>
      <c r="E1160" s="5" t="str">
        <f t="shared" si="111"/>
        <v/>
      </c>
      <c r="F1160" s="5" t="str">
        <f t="shared" si="112"/>
        <v/>
      </c>
      <c r="G1160" s="5" t="str">
        <f>IF(A1160&lt;&gt;"",IF($M$12,_xlfn.XLOOKUP(A1160,Harcamalar!$D$2:$D$100,Harcamalar!$G$2:$G$100,0),0),"")</f>
        <v/>
      </c>
      <c r="H1160" s="5" t="str">
        <f>IF(A1160&lt;&gt;"",IF($M$12,_xlfn.XLOOKUP(A1160,Harcamalar!$D$2:$D$120,Harcamalar!$H$2:$H$120,""),""),"")</f>
        <v/>
      </c>
      <c r="I1160" s="5" t="str">
        <f t="shared" si="113"/>
        <v/>
      </c>
    </row>
    <row r="1161" spans="2:9" x14ac:dyDescent="0.25">
      <c r="B1161" s="7" t="str">
        <f t="shared" si="109"/>
        <v/>
      </c>
      <c r="C1161" s="5" t="str">
        <f t="shared" si="108"/>
        <v/>
      </c>
      <c r="D1161" s="5" t="str">
        <f t="shared" si="110"/>
        <v/>
      </c>
      <c r="E1161" s="5" t="str">
        <f t="shared" si="111"/>
        <v/>
      </c>
      <c r="F1161" s="5" t="str">
        <f t="shared" si="112"/>
        <v/>
      </c>
      <c r="G1161" s="5" t="str">
        <f>IF(A1161&lt;&gt;"",IF($M$12,_xlfn.XLOOKUP(A1161,Harcamalar!$D$2:$D$100,Harcamalar!$G$2:$G$100,0),0),"")</f>
        <v/>
      </c>
      <c r="H1161" s="5" t="str">
        <f>IF(A1161&lt;&gt;"",IF($M$12,_xlfn.XLOOKUP(A1161,Harcamalar!$D$2:$D$120,Harcamalar!$H$2:$H$120,""),""),"")</f>
        <v/>
      </c>
      <c r="I1161" s="5" t="str">
        <f t="shared" si="113"/>
        <v/>
      </c>
    </row>
    <row r="1162" spans="2:9" x14ac:dyDescent="0.25">
      <c r="B1162" s="7" t="str">
        <f t="shared" si="109"/>
        <v/>
      </c>
      <c r="C1162" s="5" t="str">
        <f t="shared" si="108"/>
        <v/>
      </c>
      <c r="D1162" s="5" t="str">
        <f t="shared" si="110"/>
        <v/>
      </c>
      <c r="E1162" s="5" t="str">
        <f t="shared" si="111"/>
        <v/>
      </c>
      <c r="F1162" s="5" t="str">
        <f t="shared" si="112"/>
        <v/>
      </c>
      <c r="G1162" s="5" t="str">
        <f>IF(A1162&lt;&gt;"",IF($M$12,_xlfn.XLOOKUP(A1162,Harcamalar!$D$2:$D$100,Harcamalar!$G$2:$G$100,0),0),"")</f>
        <v/>
      </c>
      <c r="H1162" s="5" t="str">
        <f>IF(A1162&lt;&gt;"",IF($M$12,_xlfn.XLOOKUP(A1162,Harcamalar!$D$2:$D$120,Harcamalar!$H$2:$H$120,""),""),"")</f>
        <v/>
      </c>
      <c r="I1162" s="5" t="str">
        <f t="shared" si="113"/>
        <v/>
      </c>
    </row>
    <row r="1163" spans="2:9" x14ac:dyDescent="0.25">
      <c r="B1163" s="7" t="str">
        <f t="shared" si="109"/>
        <v/>
      </c>
      <c r="C1163" s="5" t="str">
        <f t="shared" si="108"/>
        <v/>
      </c>
      <c r="D1163" s="5" t="str">
        <f t="shared" si="110"/>
        <v/>
      </c>
      <c r="E1163" s="5" t="str">
        <f t="shared" si="111"/>
        <v/>
      </c>
      <c r="F1163" s="5" t="str">
        <f t="shared" si="112"/>
        <v/>
      </c>
      <c r="G1163" s="5" t="str">
        <f>IF(A1163&lt;&gt;"",IF($M$12,_xlfn.XLOOKUP(A1163,Harcamalar!$D$2:$D$100,Harcamalar!$G$2:$G$100,0),0),"")</f>
        <v/>
      </c>
      <c r="H1163" s="5" t="str">
        <f>IF(A1163&lt;&gt;"",IF($M$12,_xlfn.XLOOKUP(A1163,Harcamalar!$D$2:$D$120,Harcamalar!$H$2:$H$120,""),""),"")</f>
        <v/>
      </c>
      <c r="I1163" s="5" t="str">
        <f t="shared" si="113"/>
        <v/>
      </c>
    </row>
    <row r="1164" spans="2:9" x14ac:dyDescent="0.25">
      <c r="B1164" s="7" t="str">
        <f t="shared" si="109"/>
        <v/>
      </c>
      <c r="C1164" s="5" t="str">
        <f t="shared" si="108"/>
        <v/>
      </c>
      <c r="D1164" s="5" t="str">
        <f t="shared" si="110"/>
        <v/>
      </c>
      <c r="E1164" s="5" t="str">
        <f t="shared" si="111"/>
        <v/>
      </c>
      <c r="F1164" s="5" t="str">
        <f t="shared" si="112"/>
        <v/>
      </c>
      <c r="G1164" s="5" t="str">
        <f>IF(A1164&lt;&gt;"",IF($M$12,_xlfn.XLOOKUP(A1164,Harcamalar!$D$2:$D$100,Harcamalar!$G$2:$G$100,0),0),"")</f>
        <v/>
      </c>
      <c r="H1164" s="5" t="str">
        <f>IF(A1164&lt;&gt;"",IF($M$12,_xlfn.XLOOKUP(A1164,Harcamalar!$D$2:$D$120,Harcamalar!$H$2:$H$120,""),""),"")</f>
        <v/>
      </c>
      <c r="I1164" s="5" t="str">
        <f t="shared" si="113"/>
        <v/>
      </c>
    </row>
    <row r="1165" spans="2:9" x14ac:dyDescent="0.25">
      <c r="B1165" s="7" t="str">
        <f t="shared" si="109"/>
        <v/>
      </c>
      <c r="C1165" s="5" t="str">
        <f t="shared" si="108"/>
        <v/>
      </c>
      <c r="D1165" s="5" t="str">
        <f t="shared" si="110"/>
        <v/>
      </c>
      <c r="E1165" s="5" t="str">
        <f t="shared" si="111"/>
        <v/>
      </c>
      <c r="F1165" s="5" t="str">
        <f t="shared" si="112"/>
        <v/>
      </c>
      <c r="G1165" s="5" t="str">
        <f>IF(A1165&lt;&gt;"",IF($M$12,_xlfn.XLOOKUP(A1165,Harcamalar!$D$2:$D$100,Harcamalar!$G$2:$G$100,0),0),"")</f>
        <v/>
      </c>
      <c r="H1165" s="5" t="str">
        <f>IF(A1165&lt;&gt;"",IF($M$12,_xlfn.XLOOKUP(A1165,Harcamalar!$D$2:$D$120,Harcamalar!$H$2:$H$120,""),""),"")</f>
        <v/>
      </c>
      <c r="I1165" s="5" t="str">
        <f t="shared" si="113"/>
        <v/>
      </c>
    </row>
    <row r="1166" spans="2:9" x14ac:dyDescent="0.25">
      <c r="B1166" s="7" t="str">
        <f t="shared" si="109"/>
        <v/>
      </c>
      <c r="C1166" s="5" t="str">
        <f t="shared" si="108"/>
        <v/>
      </c>
      <c r="D1166" s="5" t="str">
        <f t="shared" si="110"/>
        <v/>
      </c>
      <c r="E1166" s="5" t="str">
        <f t="shared" si="111"/>
        <v/>
      </c>
      <c r="F1166" s="5" t="str">
        <f t="shared" si="112"/>
        <v/>
      </c>
      <c r="G1166" s="5" t="str">
        <f>IF(A1166&lt;&gt;"",IF($M$12,_xlfn.XLOOKUP(A1166,Harcamalar!$D$2:$D$100,Harcamalar!$G$2:$G$100,0),0),"")</f>
        <v/>
      </c>
      <c r="H1166" s="5" t="str">
        <f>IF(A1166&lt;&gt;"",IF($M$12,_xlfn.XLOOKUP(A1166,Harcamalar!$D$2:$D$120,Harcamalar!$H$2:$H$120,""),""),"")</f>
        <v/>
      </c>
      <c r="I1166" s="5" t="str">
        <f t="shared" si="113"/>
        <v/>
      </c>
    </row>
    <row r="1167" spans="2:9" x14ac:dyDescent="0.25">
      <c r="B1167" s="7" t="str">
        <f t="shared" si="109"/>
        <v/>
      </c>
      <c r="C1167" s="5" t="str">
        <f t="shared" si="108"/>
        <v/>
      </c>
      <c r="D1167" s="5" t="str">
        <f t="shared" si="110"/>
        <v/>
      </c>
      <c r="E1167" s="5" t="str">
        <f t="shared" si="111"/>
        <v/>
      </c>
      <c r="F1167" s="5" t="str">
        <f t="shared" si="112"/>
        <v/>
      </c>
      <c r="G1167" s="5" t="str">
        <f>IF(A1167&lt;&gt;"",IF($M$12,_xlfn.XLOOKUP(A1167,Harcamalar!$D$2:$D$100,Harcamalar!$G$2:$G$100,0),0),"")</f>
        <v/>
      </c>
      <c r="H1167" s="5" t="str">
        <f>IF(A1167&lt;&gt;"",IF($M$12,_xlfn.XLOOKUP(A1167,Harcamalar!$D$2:$D$120,Harcamalar!$H$2:$H$120,""),""),"")</f>
        <v/>
      </c>
      <c r="I1167" s="5" t="str">
        <f t="shared" si="113"/>
        <v/>
      </c>
    </row>
    <row r="1168" spans="2:9" x14ac:dyDescent="0.25">
      <c r="B1168" s="7" t="str">
        <f t="shared" si="109"/>
        <v/>
      </c>
      <c r="C1168" s="5" t="str">
        <f t="shared" si="108"/>
        <v/>
      </c>
      <c r="D1168" s="5" t="str">
        <f t="shared" si="110"/>
        <v/>
      </c>
      <c r="E1168" s="5" t="str">
        <f t="shared" si="111"/>
        <v/>
      </c>
      <c r="F1168" s="5" t="str">
        <f t="shared" si="112"/>
        <v/>
      </c>
      <c r="G1168" s="5" t="str">
        <f>IF(A1168&lt;&gt;"",IF($M$12,_xlfn.XLOOKUP(A1168,Harcamalar!$D$2:$D$100,Harcamalar!$G$2:$G$100,0),0),"")</f>
        <v/>
      </c>
      <c r="H1168" s="5" t="str">
        <f>IF(A1168&lt;&gt;"",IF($M$12,_xlfn.XLOOKUP(A1168,Harcamalar!$D$2:$D$120,Harcamalar!$H$2:$H$120,""),""),"")</f>
        <v/>
      </c>
      <c r="I1168" s="5" t="str">
        <f t="shared" si="113"/>
        <v/>
      </c>
    </row>
    <row r="1169" spans="2:9" x14ac:dyDescent="0.25">
      <c r="B1169" s="7" t="str">
        <f t="shared" si="109"/>
        <v/>
      </c>
      <c r="C1169" s="5" t="str">
        <f t="shared" si="108"/>
        <v/>
      </c>
      <c r="D1169" s="5" t="str">
        <f t="shared" si="110"/>
        <v/>
      </c>
      <c r="E1169" s="5" t="str">
        <f t="shared" si="111"/>
        <v/>
      </c>
      <c r="F1169" s="5" t="str">
        <f t="shared" si="112"/>
        <v/>
      </c>
      <c r="G1169" s="5" t="str">
        <f>IF(A1169&lt;&gt;"",IF($M$12,_xlfn.XLOOKUP(A1169,Harcamalar!$D$2:$D$100,Harcamalar!$G$2:$G$100,0),0),"")</f>
        <v/>
      </c>
      <c r="H1169" s="5" t="str">
        <f>IF(A1169&lt;&gt;"",IF($M$12,_xlfn.XLOOKUP(A1169,Harcamalar!$D$2:$D$120,Harcamalar!$H$2:$H$120,""),""),"")</f>
        <v/>
      </c>
      <c r="I1169" s="5" t="str">
        <f t="shared" si="113"/>
        <v/>
      </c>
    </row>
    <row r="1170" spans="2:9" x14ac:dyDescent="0.25">
      <c r="B1170" s="7" t="str">
        <f t="shared" si="109"/>
        <v/>
      </c>
      <c r="C1170" s="5" t="str">
        <f t="shared" si="108"/>
        <v/>
      </c>
      <c r="D1170" s="5" t="str">
        <f t="shared" si="110"/>
        <v/>
      </c>
      <c r="E1170" s="5" t="str">
        <f t="shared" si="111"/>
        <v/>
      </c>
      <c r="F1170" s="5" t="str">
        <f t="shared" si="112"/>
        <v/>
      </c>
      <c r="G1170" s="5" t="str">
        <f>IF(A1170&lt;&gt;"",IF($M$12,_xlfn.XLOOKUP(A1170,Harcamalar!$D$2:$D$100,Harcamalar!$G$2:$G$100,0),0),"")</f>
        <v/>
      </c>
      <c r="H1170" s="5" t="str">
        <f>IF(A1170&lt;&gt;"",IF($M$12,_xlfn.XLOOKUP(A1170,Harcamalar!$D$2:$D$120,Harcamalar!$H$2:$H$120,""),""),"")</f>
        <v/>
      </c>
      <c r="I1170" s="5" t="str">
        <f t="shared" si="113"/>
        <v/>
      </c>
    </row>
    <row r="1171" spans="2:9" x14ac:dyDescent="0.25">
      <c r="B1171" s="7" t="str">
        <f t="shared" si="109"/>
        <v/>
      </c>
      <c r="C1171" s="5" t="str">
        <f t="shared" si="108"/>
        <v/>
      </c>
      <c r="D1171" s="5" t="str">
        <f t="shared" si="110"/>
        <v/>
      </c>
      <c r="E1171" s="5" t="str">
        <f t="shared" si="111"/>
        <v/>
      </c>
      <c r="F1171" s="5" t="str">
        <f t="shared" si="112"/>
        <v/>
      </c>
      <c r="G1171" s="5" t="str">
        <f>IF(A1171&lt;&gt;"",IF($M$12,_xlfn.XLOOKUP(A1171,Harcamalar!$D$2:$D$100,Harcamalar!$G$2:$G$100,0),0),"")</f>
        <v/>
      </c>
      <c r="H1171" s="5" t="str">
        <f>IF(A1171&lt;&gt;"",IF($M$12,_xlfn.XLOOKUP(A1171,Harcamalar!$D$2:$D$120,Harcamalar!$H$2:$H$120,""),""),"")</f>
        <v/>
      </c>
      <c r="I1171" s="5" t="str">
        <f t="shared" si="113"/>
        <v/>
      </c>
    </row>
    <row r="1172" spans="2:9" x14ac:dyDescent="0.25">
      <c r="B1172" s="7" t="str">
        <f t="shared" si="109"/>
        <v/>
      </c>
      <c r="C1172" s="5" t="str">
        <f t="shared" si="108"/>
        <v/>
      </c>
      <c r="D1172" s="5" t="str">
        <f t="shared" si="110"/>
        <v/>
      </c>
      <c r="E1172" s="5" t="str">
        <f t="shared" si="111"/>
        <v/>
      </c>
      <c r="F1172" s="5" t="str">
        <f t="shared" si="112"/>
        <v/>
      </c>
      <c r="G1172" s="5" t="str">
        <f>IF(A1172&lt;&gt;"",IF($M$12,_xlfn.XLOOKUP(A1172,Harcamalar!$D$2:$D$100,Harcamalar!$G$2:$G$100,0),0),"")</f>
        <v/>
      </c>
      <c r="H1172" s="5" t="str">
        <f>IF(A1172&lt;&gt;"",IF($M$12,_xlfn.XLOOKUP(A1172,Harcamalar!$D$2:$D$120,Harcamalar!$H$2:$H$120,""),""),"")</f>
        <v/>
      </c>
      <c r="I1172" s="5" t="str">
        <f t="shared" si="113"/>
        <v/>
      </c>
    </row>
    <row r="1173" spans="2:9" x14ac:dyDescent="0.25">
      <c r="B1173" s="7" t="str">
        <f t="shared" si="109"/>
        <v/>
      </c>
      <c r="C1173" s="5" t="str">
        <f t="shared" si="108"/>
        <v/>
      </c>
      <c r="D1173" s="5" t="str">
        <f t="shared" si="110"/>
        <v/>
      </c>
      <c r="E1173" s="5" t="str">
        <f t="shared" si="111"/>
        <v/>
      </c>
      <c r="F1173" s="5" t="str">
        <f t="shared" si="112"/>
        <v/>
      </c>
      <c r="G1173" s="5" t="str">
        <f>IF(A1173&lt;&gt;"",IF($M$12,_xlfn.XLOOKUP(A1173,Harcamalar!$D$2:$D$100,Harcamalar!$G$2:$G$100,0),0),"")</f>
        <v/>
      </c>
      <c r="H1173" s="5" t="str">
        <f>IF(A1173&lt;&gt;"",IF($M$12,_xlfn.XLOOKUP(A1173,Harcamalar!$D$2:$D$120,Harcamalar!$H$2:$H$120,""),""),"")</f>
        <v/>
      </c>
      <c r="I1173" s="5" t="str">
        <f t="shared" si="113"/>
        <v/>
      </c>
    </row>
    <row r="1174" spans="2:9" x14ac:dyDescent="0.25">
      <c r="B1174" s="7" t="str">
        <f t="shared" si="109"/>
        <v/>
      </c>
      <c r="C1174" s="5" t="str">
        <f t="shared" si="108"/>
        <v/>
      </c>
      <c r="D1174" s="5" t="str">
        <f t="shared" si="110"/>
        <v/>
      </c>
      <c r="E1174" s="5" t="str">
        <f t="shared" si="111"/>
        <v/>
      </c>
      <c r="F1174" s="5" t="str">
        <f t="shared" si="112"/>
        <v/>
      </c>
      <c r="G1174" s="5" t="str">
        <f>IF(A1174&lt;&gt;"",IF($M$12,_xlfn.XLOOKUP(A1174,Harcamalar!$D$2:$D$100,Harcamalar!$G$2:$G$100,0),0),"")</f>
        <v/>
      </c>
      <c r="H1174" s="5" t="str">
        <f>IF(A1174&lt;&gt;"",IF($M$12,_xlfn.XLOOKUP(A1174,Harcamalar!$D$2:$D$120,Harcamalar!$H$2:$H$120,""),""),"")</f>
        <v/>
      </c>
      <c r="I1174" s="5" t="str">
        <f t="shared" si="113"/>
        <v/>
      </c>
    </row>
    <row r="1175" spans="2:9" x14ac:dyDescent="0.25">
      <c r="B1175" s="7" t="str">
        <f t="shared" si="109"/>
        <v/>
      </c>
      <c r="C1175" s="5" t="str">
        <f t="shared" si="108"/>
        <v/>
      </c>
      <c r="D1175" s="5" t="str">
        <f t="shared" si="110"/>
        <v/>
      </c>
      <c r="E1175" s="5" t="str">
        <f t="shared" si="111"/>
        <v/>
      </c>
      <c r="F1175" s="5" t="str">
        <f t="shared" si="112"/>
        <v/>
      </c>
      <c r="G1175" s="5" t="str">
        <f>IF(A1175&lt;&gt;"",IF($M$12,_xlfn.XLOOKUP(A1175,Harcamalar!$D$2:$D$100,Harcamalar!$G$2:$G$100,0),0),"")</f>
        <v/>
      </c>
      <c r="H1175" s="5" t="str">
        <f>IF(A1175&lt;&gt;"",IF($M$12,_xlfn.XLOOKUP(A1175,Harcamalar!$D$2:$D$120,Harcamalar!$H$2:$H$120,""),""),"")</f>
        <v/>
      </c>
      <c r="I1175" s="5" t="str">
        <f t="shared" si="113"/>
        <v/>
      </c>
    </row>
    <row r="1176" spans="2:9" x14ac:dyDescent="0.25">
      <c r="B1176" s="7" t="str">
        <f t="shared" si="109"/>
        <v/>
      </c>
      <c r="C1176" s="5" t="str">
        <f t="shared" si="108"/>
        <v/>
      </c>
      <c r="D1176" s="5" t="str">
        <f t="shared" si="110"/>
        <v/>
      </c>
      <c r="E1176" s="5" t="str">
        <f t="shared" si="111"/>
        <v/>
      </c>
      <c r="F1176" s="5" t="str">
        <f t="shared" si="112"/>
        <v/>
      </c>
      <c r="G1176" s="5" t="str">
        <f>IF(A1176&lt;&gt;"",IF($M$12,_xlfn.XLOOKUP(A1176,Harcamalar!$D$2:$D$100,Harcamalar!$G$2:$G$100,0),0),"")</f>
        <v/>
      </c>
      <c r="H1176" s="5" t="str">
        <f>IF(A1176&lt;&gt;"",IF($M$12,_xlfn.XLOOKUP(A1176,Harcamalar!$D$2:$D$120,Harcamalar!$H$2:$H$120,""),""),"")</f>
        <v/>
      </c>
      <c r="I1176" s="5" t="str">
        <f t="shared" si="113"/>
        <v/>
      </c>
    </row>
    <row r="1177" spans="2:9" x14ac:dyDescent="0.25">
      <c r="B1177" s="7" t="str">
        <f t="shared" si="109"/>
        <v/>
      </c>
      <c r="C1177" s="5" t="str">
        <f t="shared" si="108"/>
        <v/>
      </c>
      <c r="D1177" s="5" t="str">
        <f t="shared" si="110"/>
        <v/>
      </c>
      <c r="E1177" s="5" t="str">
        <f t="shared" si="111"/>
        <v/>
      </c>
      <c r="F1177" s="5" t="str">
        <f t="shared" si="112"/>
        <v/>
      </c>
      <c r="G1177" s="5" t="str">
        <f>IF(A1177&lt;&gt;"",IF($M$12,_xlfn.XLOOKUP(A1177,Harcamalar!$D$2:$D$100,Harcamalar!$G$2:$G$100,0),0),"")</f>
        <v/>
      </c>
      <c r="H1177" s="5" t="str">
        <f>IF(A1177&lt;&gt;"",IF($M$12,_xlfn.XLOOKUP(A1177,Harcamalar!$D$2:$D$120,Harcamalar!$H$2:$H$120,""),""),"")</f>
        <v/>
      </c>
      <c r="I1177" s="5" t="str">
        <f t="shared" si="113"/>
        <v/>
      </c>
    </row>
    <row r="1178" spans="2:9" x14ac:dyDescent="0.25">
      <c r="B1178" s="7" t="str">
        <f t="shared" si="109"/>
        <v/>
      </c>
      <c r="C1178" s="5" t="str">
        <f t="shared" si="108"/>
        <v/>
      </c>
      <c r="D1178" s="5" t="str">
        <f t="shared" si="110"/>
        <v/>
      </c>
      <c r="E1178" s="5" t="str">
        <f t="shared" si="111"/>
        <v/>
      </c>
      <c r="F1178" s="5" t="str">
        <f t="shared" si="112"/>
        <v/>
      </c>
      <c r="G1178" s="5" t="str">
        <f>IF(A1178&lt;&gt;"",IF($M$12,_xlfn.XLOOKUP(A1178,Harcamalar!$D$2:$D$100,Harcamalar!$G$2:$G$100,0),0),"")</f>
        <v/>
      </c>
      <c r="H1178" s="5" t="str">
        <f>IF(A1178&lt;&gt;"",IF($M$12,_xlfn.XLOOKUP(A1178,Harcamalar!$D$2:$D$120,Harcamalar!$H$2:$H$120,""),""),"")</f>
        <v/>
      </c>
      <c r="I1178" s="5" t="str">
        <f t="shared" si="113"/>
        <v/>
      </c>
    </row>
    <row r="1179" spans="2:9" x14ac:dyDescent="0.25">
      <c r="B1179" s="7" t="str">
        <f t="shared" si="109"/>
        <v/>
      </c>
      <c r="C1179" s="5" t="str">
        <f t="shared" si="108"/>
        <v/>
      </c>
      <c r="D1179" s="5" t="str">
        <f t="shared" si="110"/>
        <v/>
      </c>
      <c r="E1179" s="5" t="str">
        <f t="shared" si="111"/>
        <v/>
      </c>
      <c r="F1179" s="5" t="str">
        <f t="shared" si="112"/>
        <v/>
      </c>
      <c r="G1179" s="5" t="str">
        <f>IF(A1179&lt;&gt;"",IF($M$12,_xlfn.XLOOKUP(A1179,Harcamalar!$D$2:$D$100,Harcamalar!$G$2:$G$100,0),0),"")</f>
        <v/>
      </c>
      <c r="H1179" s="5" t="str">
        <f>IF(A1179&lt;&gt;"",IF($M$12,_xlfn.XLOOKUP(A1179,Harcamalar!$D$2:$D$120,Harcamalar!$H$2:$H$120,""),""),"")</f>
        <v/>
      </c>
      <c r="I1179" s="5" t="str">
        <f t="shared" si="113"/>
        <v/>
      </c>
    </row>
    <row r="1180" spans="2:9" x14ac:dyDescent="0.25">
      <c r="B1180" s="7" t="str">
        <f t="shared" si="109"/>
        <v/>
      </c>
      <c r="C1180" s="5" t="str">
        <f t="shared" si="108"/>
        <v/>
      </c>
      <c r="D1180" s="5" t="str">
        <f t="shared" si="110"/>
        <v/>
      </c>
      <c r="E1180" s="5" t="str">
        <f t="shared" si="111"/>
        <v/>
      </c>
      <c r="F1180" s="5" t="str">
        <f t="shared" si="112"/>
        <v/>
      </c>
      <c r="G1180" s="5" t="str">
        <f>IF(A1180&lt;&gt;"",IF($M$12,_xlfn.XLOOKUP(A1180,Harcamalar!$D$2:$D$100,Harcamalar!$G$2:$G$100,0),0),"")</f>
        <v/>
      </c>
      <c r="H1180" s="5" t="str">
        <f>IF(A1180&lt;&gt;"",IF($M$12,_xlfn.XLOOKUP(A1180,Harcamalar!$D$2:$D$120,Harcamalar!$H$2:$H$120,""),""),"")</f>
        <v/>
      </c>
      <c r="I1180" s="5" t="str">
        <f t="shared" si="113"/>
        <v/>
      </c>
    </row>
    <row r="1181" spans="2:9" x14ac:dyDescent="0.25">
      <c r="B1181" s="7" t="str">
        <f t="shared" si="109"/>
        <v/>
      </c>
      <c r="C1181" s="5" t="str">
        <f t="shared" si="108"/>
        <v/>
      </c>
      <c r="D1181" s="5" t="str">
        <f t="shared" si="110"/>
        <v/>
      </c>
      <c r="E1181" s="5" t="str">
        <f t="shared" si="111"/>
        <v/>
      </c>
      <c r="F1181" s="5" t="str">
        <f t="shared" si="112"/>
        <v/>
      </c>
      <c r="G1181" s="5" t="str">
        <f>IF(A1181&lt;&gt;"",IF($M$12,_xlfn.XLOOKUP(A1181,Harcamalar!$D$2:$D$100,Harcamalar!$G$2:$G$100,0),0),"")</f>
        <v/>
      </c>
      <c r="H1181" s="5" t="str">
        <f>IF(A1181&lt;&gt;"",IF($M$12,_xlfn.XLOOKUP(A1181,Harcamalar!$D$2:$D$120,Harcamalar!$H$2:$H$120,""),""),"")</f>
        <v/>
      </c>
      <c r="I1181" s="5" t="str">
        <f t="shared" si="113"/>
        <v/>
      </c>
    </row>
    <row r="1182" spans="2:9" x14ac:dyDescent="0.25">
      <c r="B1182" s="7" t="str">
        <f t="shared" si="109"/>
        <v/>
      </c>
      <c r="C1182" s="5" t="str">
        <f t="shared" si="108"/>
        <v/>
      </c>
      <c r="D1182" s="5" t="str">
        <f t="shared" si="110"/>
        <v/>
      </c>
      <c r="E1182" s="5" t="str">
        <f t="shared" si="111"/>
        <v/>
      </c>
      <c r="F1182" s="5" t="str">
        <f t="shared" si="112"/>
        <v/>
      </c>
      <c r="G1182" s="5" t="str">
        <f>IF(A1182&lt;&gt;"",IF($M$12,_xlfn.XLOOKUP(A1182,Harcamalar!$D$2:$D$100,Harcamalar!$G$2:$G$100,0),0),"")</f>
        <v/>
      </c>
      <c r="H1182" s="5" t="str">
        <f>IF(A1182&lt;&gt;"",IF($M$12,_xlfn.XLOOKUP(A1182,Harcamalar!$D$2:$D$120,Harcamalar!$H$2:$H$120,""),""),"")</f>
        <v/>
      </c>
      <c r="I1182" s="5" t="str">
        <f t="shared" si="113"/>
        <v/>
      </c>
    </row>
    <row r="1183" spans="2:9" x14ac:dyDescent="0.25">
      <c r="B1183" s="7" t="str">
        <f t="shared" si="109"/>
        <v/>
      </c>
      <c r="C1183" s="5" t="str">
        <f t="shared" si="108"/>
        <v/>
      </c>
      <c r="D1183" s="5" t="str">
        <f t="shared" si="110"/>
        <v/>
      </c>
      <c r="E1183" s="5" t="str">
        <f t="shared" si="111"/>
        <v/>
      </c>
      <c r="F1183" s="5" t="str">
        <f t="shared" si="112"/>
        <v/>
      </c>
      <c r="G1183" s="5" t="str">
        <f>IF(A1183&lt;&gt;"",IF($M$12,_xlfn.XLOOKUP(A1183,Harcamalar!$D$2:$D$100,Harcamalar!$G$2:$G$100,0),0),"")</f>
        <v/>
      </c>
      <c r="H1183" s="5" t="str">
        <f>IF(A1183&lt;&gt;"",IF($M$12,_xlfn.XLOOKUP(A1183,Harcamalar!$D$2:$D$120,Harcamalar!$H$2:$H$120,""),""),"")</f>
        <v/>
      </c>
      <c r="I1183" s="5" t="str">
        <f t="shared" si="113"/>
        <v/>
      </c>
    </row>
    <row r="1184" spans="2:9" x14ac:dyDescent="0.25">
      <c r="B1184" s="7" t="str">
        <f t="shared" si="109"/>
        <v/>
      </c>
      <c r="C1184" s="5" t="str">
        <f t="shared" si="108"/>
        <v/>
      </c>
      <c r="D1184" s="5" t="str">
        <f t="shared" si="110"/>
        <v/>
      </c>
      <c r="E1184" s="5" t="str">
        <f t="shared" si="111"/>
        <v/>
      </c>
      <c r="F1184" s="5" t="str">
        <f t="shared" si="112"/>
        <v/>
      </c>
      <c r="G1184" s="5" t="str">
        <f>IF(A1184&lt;&gt;"",IF($M$12,_xlfn.XLOOKUP(A1184,Harcamalar!$D$2:$D$100,Harcamalar!$G$2:$G$100,0),0),"")</f>
        <v/>
      </c>
      <c r="H1184" s="5" t="str">
        <f>IF(A1184&lt;&gt;"",IF($M$12,_xlfn.XLOOKUP(A1184,Harcamalar!$D$2:$D$120,Harcamalar!$H$2:$H$120,""),""),"")</f>
        <v/>
      </c>
      <c r="I1184" s="5" t="str">
        <f t="shared" si="113"/>
        <v/>
      </c>
    </row>
    <row r="1185" spans="2:9" x14ac:dyDescent="0.25">
      <c r="B1185" s="7" t="str">
        <f t="shared" si="109"/>
        <v/>
      </c>
      <c r="C1185" s="5" t="str">
        <f t="shared" si="108"/>
        <v/>
      </c>
      <c r="D1185" s="5" t="str">
        <f t="shared" si="110"/>
        <v/>
      </c>
      <c r="E1185" s="5" t="str">
        <f t="shared" si="111"/>
        <v/>
      </c>
      <c r="F1185" s="5" t="str">
        <f t="shared" si="112"/>
        <v/>
      </c>
      <c r="G1185" s="5" t="str">
        <f>IF(A1185&lt;&gt;"",IF($M$12,_xlfn.XLOOKUP(A1185,Harcamalar!$D$2:$D$100,Harcamalar!$G$2:$G$100,0),0),"")</f>
        <v/>
      </c>
      <c r="H1185" s="5" t="str">
        <f>IF(A1185&lt;&gt;"",IF($M$12,_xlfn.XLOOKUP(A1185,Harcamalar!$D$2:$D$120,Harcamalar!$H$2:$H$120,""),""),"")</f>
        <v/>
      </c>
      <c r="I1185" s="5" t="str">
        <f t="shared" si="113"/>
        <v/>
      </c>
    </row>
    <row r="1186" spans="2:9" x14ac:dyDescent="0.25">
      <c r="B1186" s="7" t="str">
        <f t="shared" si="109"/>
        <v/>
      </c>
      <c r="C1186" s="5" t="str">
        <f t="shared" si="108"/>
        <v/>
      </c>
      <c r="D1186" s="5" t="str">
        <f t="shared" si="110"/>
        <v/>
      </c>
      <c r="E1186" s="5" t="str">
        <f t="shared" si="111"/>
        <v/>
      </c>
      <c r="F1186" s="5" t="str">
        <f t="shared" si="112"/>
        <v/>
      </c>
      <c r="G1186" s="5" t="str">
        <f>IF(A1186&lt;&gt;"",IF($M$12,_xlfn.XLOOKUP(A1186,Harcamalar!$D$2:$D$100,Harcamalar!$G$2:$G$100,0),0),"")</f>
        <v/>
      </c>
      <c r="H1186" s="5" t="str">
        <f>IF(A1186&lt;&gt;"",IF($M$12,_xlfn.XLOOKUP(A1186,Harcamalar!$D$2:$D$120,Harcamalar!$H$2:$H$120,""),""),"")</f>
        <v/>
      </c>
      <c r="I1186" s="5" t="str">
        <f t="shared" si="113"/>
        <v/>
      </c>
    </row>
    <row r="1187" spans="2:9" x14ac:dyDescent="0.25">
      <c r="B1187" s="7" t="str">
        <f t="shared" si="109"/>
        <v/>
      </c>
      <c r="C1187" s="5" t="str">
        <f t="shared" si="108"/>
        <v/>
      </c>
      <c r="D1187" s="5" t="str">
        <f t="shared" si="110"/>
        <v/>
      </c>
      <c r="E1187" s="5" t="str">
        <f t="shared" si="111"/>
        <v/>
      </c>
      <c r="F1187" s="5" t="str">
        <f t="shared" si="112"/>
        <v/>
      </c>
      <c r="G1187" s="5" t="str">
        <f>IF(A1187&lt;&gt;"",IF($M$12,_xlfn.XLOOKUP(A1187,Harcamalar!$D$2:$D$100,Harcamalar!$G$2:$G$100,0),0),"")</f>
        <v/>
      </c>
      <c r="H1187" s="5" t="str">
        <f>IF(A1187&lt;&gt;"",IF($M$12,_xlfn.XLOOKUP(A1187,Harcamalar!$D$2:$D$120,Harcamalar!$H$2:$H$120,""),""),"")</f>
        <v/>
      </c>
      <c r="I1187" s="5" t="str">
        <f t="shared" si="113"/>
        <v/>
      </c>
    </row>
    <row r="1188" spans="2:9" x14ac:dyDescent="0.25">
      <c r="B1188" s="7" t="str">
        <f t="shared" si="109"/>
        <v/>
      </c>
      <c r="C1188" s="5" t="str">
        <f t="shared" si="108"/>
        <v/>
      </c>
      <c r="D1188" s="5" t="str">
        <f t="shared" si="110"/>
        <v/>
      </c>
      <c r="E1188" s="5" t="str">
        <f t="shared" si="111"/>
        <v/>
      </c>
      <c r="F1188" s="5" t="str">
        <f t="shared" si="112"/>
        <v/>
      </c>
      <c r="G1188" s="5" t="str">
        <f>IF(A1188&lt;&gt;"",IF($M$12,_xlfn.XLOOKUP(A1188,Harcamalar!$D$2:$D$100,Harcamalar!$G$2:$G$100,0),0),"")</f>
        <v/>
      </c>
      <c r="H1188" s="5" t="str">
        <f>IF(A1188&lt;&gt;"",IF($M$12,_xlfn.XLOOKUP(A1188,Harcamalar!$D$2:$D$120,Harcamalar!$H$2:$H$120,""),""),"")</f>
        <v/>
      </c>
      <c r="I1188" s="5" t="str">
        <f t="shared" si="113"/>
        <v/>
      </c>
    </row>
    <row r="1189" spans="2:9" x14ac:dyDescent="0.25">
      <c r="B1189" s="7" t="str">
        <f t="shared" si="109"/>
        <v/>
      </c>
      <c r="C1189" s="5" t="str">
        <f t="shared" si="108"/>
        <v/>
      </c>
      <c r="D1189" s="5" t="str">
        <f t="shared" si="110"/>
        <v/>
      </c>
      <c r="E1189" s="5" t="str">
        <f t="shared" si="111"/>
        <v/>
      </c>
      <c r="F1189" s="5" t="str">
        <f t="shared" si="112"/>
        <v/>
      </c>
      <c r="G1189" s="5" t="str">
        <f>IF(A1189&lt;&gt;"",IF($M$12,_xlfn.XLOOKUP(A1189,Harcamalar!$D$2:$D$100,Harcamalar!$G$2:$G$100,0),0),"")</f>
        <v/>
      </c>
      <c r="H1189" s="5" t="str">
        <f>IF(A1189&lt;&gt;"",IF($M$12,_xlfn.XLOOKUP(A1189,Harcamalar!$D$2:$D$120,Harcamalar!$H$2:$H$120,""),""),"")</f>
        <v/>
      </c>
      <c r="I1189" s="5" t="str">
        <f t="shared" si="113"/>
        <v/>
      </c>
    </row>
    <row r="1190" spans="2:9" x14ac:dyDescent="0.25">
      <c r="B1190" s="7" t="str">
        <f t="shared" si="109"/>
        <v/>
      </c>
      <c r="C1190" s="5" t="str">
        <f t="shared" si="108"/>
        <v/>
      </c>
      <c r="D1190" s="5" t="str">
        <f t="shared" si="110"/>
        <v/>
      </c>
      <c r="E1190" s="5" t="str">
        <f t="shared" si="111"/>
        <v/>
      </c>
      <c r="F1190" s="5" t="str">
        <f t="shared" si="112"/>
        <v/>
      </c>
      <c r="G1190" s="5" t="str">
        <f>IF(A1190&lt;&gt;"",IF($M$12,_xlfn.XLOOKUP(A1190,Harcamalar!$D$2:$D$100,Harcamalar!$G$2:$G$100,0),0),"")</f>
        <v/>
      </c>
      <c r="H1190" s="5" t="str">
        <f>IF(A1190&lt;&gt;"",IF($M$12,_xlfn.XLOOKUP(A1190,Harcamalar!$D$2:$D$120,Harcamalar!$H$2:$H$120,""),""),"")</f>
        <v/>
      </c>
      <c r="I1190" s="5" t="str">
        <f t="shared" si="113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4BB-0CDA-4191-B9C9-F85F59169109}">
  <dimension ref="A1:M112"/>
  <sheetViews>
    <sheetView workbookViewId="0">
      <selection activeCell="L3" sqref="L3:M3"/>
    </sheetView>
  </sheetViews>
  <sheetFormatPr defaultRowHeight="15" x14ac:dyDescent="0.25"/>
  <cols>
    <col min="4" max="4" width="9.140625" style="3"/>
    <col min="5" max="5" width="14.42578125" bestFit="1" customWidth="1"/>
    <col min="7" max="7" width="15.7109375" bestFit="1" customWidth="1"/>
    <col min="8" max="8" width="26.5703125" bestFit="1" customWidth="1"/>
    <col min="10" max="10" width="16.7109375" bestFit="1" customWidth="1"/>
    <col min="11" max="11" width="26.5703125" bestFit="1" customWidth="1"/>
    <col min="12" max="13" width="14.42578125" bestFit="1" customWidth="1"/>
  </cols>
  <sheetData>
    <row r="1" spans="1:13" x14ac:dyDescent="0.25">
      <c r="A1" s="4" t="s">
        <v>22</v>
      </c>
      <c r="B1" s="4" t="s">
        <v>23</v>
      </c>
      <c r="D1" s="4" t="s">
        <v>9</v>
      </c>
      <c r="E1" s="4" t="s">
        <v>27</v>
      </c>
      <c r="F1" s="4" t="s">
        <v>28</v>
      </c>
      <c r="G1" s="4" t="s">
        <v>29</v>
      </c>
      <c r="H1" s="4" t="s">
        <v>19</v>
      </c>
      <c r="J1" s="4" t="s">
        <v>18</v>
      </c>
      <c r="K1" s="4" t="s">
        <v>19</v>
      </c>
      <c r="L1" s="4" t="s">
        <v>20</v>
      </c>
      <c r="M1" s="4" t="s">
        <v>21</v>
      </c>
    </row>
    <row r="2" spans="1:13" x14ac:dyDescent="0.25">
      <c r="A2" s="3" cm="1">
        <f t="array" ref="A2:A6">_xlfn.LET(_xlpm.siklik,_xlfn.XLOOKUP(A$1,$K$2:$K$3,$L$2:$L$3),_xlpm.ilkharcama,_xlfn.XLOOKUP(A$1,$K$2:$K$3,$J$2:$J$3),IF(_xlpm.siklik&gt;0,EDATE(_xlpm.ilkharcama,_xlfn.SEQUENCE((YEAR(emekliliktarihi)-YEAR(_xlpm.ilkharcama))/_xlpm.siklik+1,,0,12*_xlpm.siklik)),""))</f>
        <v>45627</v>
      </c>
      <c r="B2" s="3" cm="1">
        <f t="array" ref="B2:B13">_xlfn.LET(_xlpm.siklik,_xlfn.XLOOKUP(B$1,$K$2:$K$3,$L$2:$L$3),_xlpm.ilkharcama,_xlfn.XLOOKUP(B$1,$K$2:$K$3,$J$2:$J$3),IF(_xlpm.siklik&gt;0,EDATE(_xlpm.ilkharcama,_xlfn.SEQUENCE((YEAR(emekliliktarihi)-YEAR(_xlpm.ilkharcama))/_xlpm.siklik+1,,0,12*_xlpm.siklik)),""))</f>
        <v>45505</v>
      </c>
      <c r="D2" s="3" cm="1">
        <f t="array" ref="D2:D28">_xlfn._xlws.SORT(_xlfn.VSTACK(_xlfn.ANCHORARRAY(A2),_xlfn.ANCHORARRAY(B2),_xlfn._xlws.FILTER(J4:J17,J4:J17&lt;&gt;"")))</f>
        <v>45505</v>
      </c>
      <c r="E2" s="5">
        <f>IF(D2&lt;&gt;"",_xlfn.XLOOKUP(H2,$K$2:$K$17,$M$2:$M$17),"")</f>
        <v>20000</v>
      </c>
      <c r="F2">
        <f t="shared" ref="F2:F33" si="0">IF(D2&lt;&gt;"",IF(OR(H2="Tatil",H2="Telefon"),IF(D2&lt;evliliktarihi,1,2),1),"")</f>
        <v>1</v>
      </c>
      <c r="G2" s="5">
        <f>IF(D2&lt;&gt;"",E2*F2,"")</f>
        <v>20000</v>
      </c>
      <c r="H2" t="str" cm="1">
        <f t="array" ref="H2">IF(D2&lt;&gt;"",_xlfn.SWITCH(MONTH(D2),8,"Tatil",12,"Telefon",_xlfn.XLOOKUP(D2,$J$4:$J$17,$K$4:$K$17)),"")</f>
        <v>Tatil</v>
      </c>
      <c r="J2" s="3">
        <v>45627</v>
      </c>
      <c r="K2" t="s">
        <v>22</v>
      </c>
      <c r="L2">
        <v>8</v>
      </c>
      <c r="M2" s="5">
        <v>10000</v>
      </c>
    </row>
    <row r="3" spans="1:13" x14ac:dyDescent="0.25">
      <c r="A3" s="3">
        <v>48549</v>
      </c>
      <c r="B3" s="3">
        <v>46600</v>
      </c>
      <c r="D3" s="3">
        <v>45627</v>
      </c>
      <c r="E3" s="5">
        <f t="shared" ref="E3:E50" si="1">IF(D3&lt;&gt;"",_xlfn.XLOOKUP(H3,$K$2:$K$17,$M$2:$M$17),"")</f>
        <v>10000</v>
      </c>
      <c r="F3">
        <f t="shared" si="0"/>
        <v>1</v>
      </c>
      <c r="G3" s="5">
        <f t="shared" ref="G3:G59" si="2">IF(D3&lt;&gt;"",E3*F3,"")</f>
        <v>10000</v>
      </c>
      <c r="H3" t="str" cm="1">
        <f t="array" ref="H3">IF(D3&lt;&gt;"",_xlfn.SWITCH(MONTH(D3),8,"Tatil",12,"Telefon",_xlfn.XLOOKUP(D3,$J$4:$J$17,$K$4:$K$17)),"")</f>
        <v>Telefon</v>
      </c>
      <c r="J3" s="3">
        <v>45505</v>
      </c>
      <c r="K3" t="s">
        <v>23</v>
      </c>
      <c r="L3">
        <v>3</v>
      </c>
      <c r="M3" s="5">
        <v>20000</v>
      </c>
    </row>
    <row r="4" spans="1:13" x14ac:dyDescent="0.25">
      <c r="A4" s="3">
        <v>51471</v>
      </c>
      <c r="B4" s="3">
        <v>47696</v>
      </c>
      <c r="D4" s="3">
        <v>46600</v>
      </c>
      <c r="E4" s="5">
        <f t="shared" si="1"/>
        <v>20000</v>
      </c>
      <c r="F4">
        <f t="shared" si="0"/>
        <v>1</v>
      </c>
      <c r="G4" s="5">
        <f t="shared" si="2"/>
        <v>20000</v>
      </c>
      <c r="H4" t="str" cm="1">
        <f t="array" ref="H4">IF(D4&lt;&gt;"",_xlfn.SWITCH(MONTH(D4),8,"Tatil",12,"Telefon",_xlfn.XLOOKUP(D4,$J$4:$J$17,$K$4:$K$17)),"")</f>
        <v>Tatil</v>
      </c>
      <c r="J4" s="3">
        <v>47604</v>
      </c>
      <c r="K4" t="s">
        <v>24</v>
      </c>
      <c r="L4">
        <v>0</v>
      </c>
      <c r="M4" s="5">
        <v>2500000</v>
      </c>
    </row>
    <row r="5" spans="1:13" x14ac:dyDescent="0.25">
      <c r="A5" s="3">
        <v>54393</v>
      </c>
      <c r="B5" s="3">
        <v>48792</v>
      </c>
      <c r="D5" s="3">
        <v>47604</v>
      </c>
      <c r="E5" s="5">
        <f t="shared" si="1"/>
        <v>2500000</v>
      </c>
      <c r="F5">
        <f t="shared" si="0"/>
        <v>1</v>
      </c>
      <c r="G5" s="5">
        <f t="shared" si="2"/>
        <v>2500000</v>
      </c>
      <c r="H5" t="str" cm="1">
        <f t="array" ref="H5">IF(D5&lt;&gt;"",_xlfn.SWITCH(MONTH(D5),8,"Tatil",12,"Telefon",_xlfn.XLOOKUP(D5,$J$4:$J$17,$K$4:$K$17)),"")</f>
        <v>1+1 şehir dışı</v>
      </c>
      <c r="J5" s="3">
        <v>48823</v>
      </c>
      <c r="K5" t="s">
        <v>31</v>
      </c>
      <c r="L5">
        <v>0</v>
      </c>
      <c r="M5" s="5">
        <v>500000</v>
      </c>
    </row>
    <row r="6" spans="1:13" x14ac:dyDescent="0.25">
      <c r="A6" s="3">
        <v>57315</v>
      </c>
      <c r="B6" s="3">
        <v>49888</v>
      </c>
      <c r="D6" s="3">
        <v>47696</v>
      </c>
      <c r="E6" s="5">
        <f t="shared" si="1"/>
        <v>20000</v>
      </c>
      <c r="F6">
        <f t="shared" si="0"/>
        <v>2</v>
      </c>
      <c r="G6" s="5">
        <f t="shared" si="2"/>
        <v>40000</v>
      </c>
      <c r="H6" t="str" cm="1">
        <f t="array" ref="H6">IF(D6&lt;&gt;"",_xlfn.SWITCH(MONTH(D6),8,"Tatil",12,"Telefon",_xlfn.XLOOKUP(D6,$J$4:$J$17,$K$4:$K$17)),"")</f>
        <v>Tatil</v>
      </c>
      <c r="J6" s="3">
        <v>50072</v>
      </c>
      <c r="K6" t="s">
        <v>31</v>
      </c>
      <c r="L6">
        <v>0</v>
      </c>
      <c r="M6" s="5">
        <v>500000</v>
      </c>
    </row>
    <row r="7" spans="1:13" x14ac:dyDescent="0.25">
      <c r="A7" s="3"/>
      <c r="B7" s="3">
        <v>50983</v>
      </c>
      <c r="D7" s="3">
        <v>48549</v>
      </c>
      <c r="E7" s="5">
        <f t="shared" si="1"/>
        <v>10000</v>
      </c>
      <c r="F7">
        <f t="shared" si="0"/>
        <v>2</v>
      </c>
      <c r="G7" s="5">
        <f t="shared" si="2"/>
        <v>20000</v>
      </c>
      <c r="H7" t="str" cm="1">
        <f t="array" ref="H7">IF(D7&lt;&gt;"",_xlfn.SWITCH(MONTH(D7),8,"Tatil",12,"Telefon",_xlfn.XLOOKUP(D7,$J$4:$J$17,$K$4:$K$17)),"")</f>
        <v>Telefon</v>
      </c>
      <c r="J7" s="3">
        <v>50891</v>
      </c>
      <c r="K7" t="s">
        <v>32</v>
      </c>
      <c r="L7">
        <v>0</v>
      </c>
      <c r="M7" s="5">
        <v>500000</v>
      </c>
    </row>
    <row r="8" spans="1:13" x14ac:dyDescent="0.25">
      <c r="A8" s="3"/>
      <c r="B8" s="3">
        <v>52079</v>
      </c>
      <c r="D8" s="3">
        <v>48792</v>
      </c>
      <c r="E8" s="5">
        <f t="shared" si="1"/>
        <v>20000</v>
      </c>
      <c r="F8">
        <f t="shared" si="0"/>
        <v>2</v>
      </c>
      <c r="G8" s="5">
        <f t="shared" si="2"/>
        <v>40000</v>
      </c>
      <c r="H8" t="str" cm="1">
        <f t="array" ref="H8">IF(D8&lt;&gt;"",_xlfn.SWITCH(MONTH(D8),8,"Tatil",12,"Telefon",_xlfn.XLOOKUP(D8,$J$4:$J$17,$K$4:$K$17)),"")</f>
        <v>Tatil</v>
      </c>
      <c r="J8" s="3">
        <v>51898</v>
      </c>
      <c r="K8" t="s">
        <v>32</v>
      </c>
      <c r="L8">
        <v>0</v>
      </c>
      <c r="M8" s="5">
        <v>500000</v>
      </c>
    </row>
    <row r="9" spans="1:13" x14ac:dyDescent="0.25">
      <c r="A9" s="3"/>
      <c r="B9" s="3">
        <v>53175</v>
      </c>
      <c r="D9" s="3">
        <v>48823</v>
      </c>
      <c r="E9" s="5">
        <f t="shared" si="1"/>
        <v>500000</v>
      </c>
      <c r="F9">
        <f t="shared" si="0"/>
        <v>1</v>
      </c>
      <c r="G9" s="5">
        <f t="shared" si="2"/>
        <v>500000</v>
      </c>
      <c r="H9" t="str" cm="1">
        <f t="array" ref="H9">IF(D9&lt;&gt;"",_xlfn.SWITCH(MONTH(D9),8,"Tatil",12,"Telefon",_xlfn.XLOOKUP(D9,$J$4:$J$17,$K$4:$K$17)),"")</f>
        <v>Araba - 15 yaşında hatchback</v>
      </c>
      <c r="J9" s="3">
        <v>53601</v>
      </c>
      <c r="K9" t="s">
        <v>33</v>
      </c>
      <c r="L9">
        <v>0</v>
      </c>
      <c r="M9" s="5">
        <v>1000000</v>
      </c>
    </row>
    <row r="10" spans="1:13" x14ac:dyDescent="0.25">
      <c r="A10" s="3"/>
      <c r="B10" s="3">
        <v>54271</v>
      </c>
      <c r="D10" s="3">
        <v>49888</v>
      </c>
      <c r="E10" s="5">
        <f t="shared" si="1"/>
        <v>20000</v>
      </c>
      <c r="F10">
        <f t="shared" si="0"/>
        <v>2</v>
      </c>
      <c r="G10" s="5">
        <f t="shared" si="2"/>
        <v>40000</v>
      </c>
      <c r="H10" t="str" cm="1">
        <f t="array" ref="H10">IF(D10&lt;&gt;"",_xlfn.SWITCH(MONTH(D10),8,"Tatil",12,"Telefon",_xlfn.XLOOKUP(D10,$J$4:$J$17,$K$4:$K$17)),"")</f>
        <v>Tatil</v>
      </c>
      <c r="J10" s="3">
        <v>54302</v>
      </c>
      <c r="K10" t="s">
        <v>34</v>
      </c>
      <c r="L10">
        <v>0</v>
      </c>
      <c r="M10" s="5">
        <v>500000</v>
      </c>
    </row>
    <row r="11" spans="1:13" x14ac:dyDescent="0.25">
      <c r="A11" s="3"/>
      <c r="B11" s="3">
        <v>55366</v>
      </c>
      <c r="D11" s="3">
        <v>50072</v>
      </c>
      <c r="E11" s="5">
        <f t="shared" si="1"/>
        <v>500000</v>
      </c>
      <c r="F11">
        <f t="shared" si="0"/>
        <v>1</v>
      </c>
      <c r="G11" s="5">
        <f t="shared" si="2"/>
        <v>500000</v>
      </c>
      <c r="H11" t="str" cm="1">
        <f t="array" ref="H11">IF(D11&lt;&gt;"",_xlfn.SWITCH(MONTH(D11),8,"Tatil",12,"Telefon",_xlfn.XLOOKUP(D11,$J$4:$J$17,$K$4:$K$17)),"")</f>
        <v>Araba - 15 yaşında hatchback</v>
      </c>
      <c r="J11" s="3">
        <v>55062</v>
      </c>
      <c r="K11" t="s">
        <v>34</v>
      </c>
      <c r="L11">
        <v>0</v>
      </c>
      <c r="M11" s="5">
        <v>500000</v>
      </c>
    </row>
    <row r="12" spans="1:13" x14ac:dyDescent="0.25">
      <c r="A12" s="3"/>
      <c r="B12" s="3">
        <v>56462</v>
      </c>
      <c r="D12" s="3">
        <v>50891</v>
      </c>
      <c r="E12" s="5">
        <f t="shared" si="1"/>
        <v>500000</v>
      </c>
      <c r="F12">
        <f t="shared" si="0"/>
        <v>1</v>
      </c>
      <c r="G12" s="5">
        <f t="shared" si="2"/>
        <v>500000</v>
      </c>
      <c r="H12" t="str" cm="1">
        <f t="array" ref="H12">IF(D12&lt;&gt;"",_xlfn.SWITCH(MONTH(D12),8,"Tatil",12,"Telefon",_xlfn.XLOOKUP(D12,$J$4:$J$17,$K$4:$K$17)),"")</f>
        <v>Araba - 10 yaşında sedan</v>
      </c>
      <c r="J12" s="3">
        <v>56919</v>
      </c>
      <c r="K12" t="s">
        <v>35</v>
      </c>
      <c r="L12">
        <v>0</v>
      </c>
      <c r="M12" s="5">
        <v>1500000</v>
      </c>
    </row>
    <row r="13" spans="1:13" x14ac:dyDescent="0.25">
      <c r="A13" s="3"/>
      <c r="B13" s="3">
        <v>57558</v>
      </c>
      <c r="D13" s="3">
        <v>50983</v>
      </c>
      <c r="E13" s="5">
        <f t="shared" si="1"/>
        <v>20000</v>
      </c>
      <c r="F13">
        <f t="shared" si="0"/>
        <v>2</v>
      </c>
      <c r="G13" s="5">
        <f t="shared" si="2"/>
        <v>40000</v>
      </c>
      <c r="H13" t="str" cm="1">
        <f t="array" ref="H13">IF(D13&lt;&gt;"",_xlfn.SWITCH(MONTH(D13),8,"Tatil",12,"Telefon",_xlfn.XLOOKUP(D13,$J$4:$J$17,$K$4:$K$17)),"")</f>
        <v>Tatil</v>
      </c>
      <c r="J13" s="3">
        <v>58257</v>
      </c>
      <c r="K13" t="s">
        <v>36</v>
      </c>
      <c r="L13">
        <v>0</v>
      </c>
      <c r="M13" s="5">
        <v>1250000</v>
      </c>
    </row>
    <row r="14" spans="1:13" x14ac:dyDescent="0.25">
      <c r="A14" s="3"/>
      <c r="B14" s="3"/>
      <c r="D14" s="3">
        <v>51471</v>
      </c>
      <c r="E14" s="5">
        <f t="shared" si="1"/>
        <v>10000</v>
      </c>
      <c r="F14">
        <f t="shared" si="0"/>
        <v>2</v>
      </c>
      <c r="G14" s="5">
        <f t="shared" si="2"/>
        <v>20000</v>
      </c>
      <c r="H14" t="str" cm="1">
        <f t="array" ref="H14">IF(D14&lt;&gt;"",_xlfn.SWITCH(MONTH(D14),8,"Tatil",12,"Telefon",_xlfn.XLOOKUP(D14,$J$4:$J$17,$K$4:$K$17)),"")</f>
        <v>Telefon</v>
      </c>
    </row>
    <row r="15" spans="1:13" x14ac:dyDescent="0.25">
      <c r="A15" s="3"/>
      <c r="B15" s="3"/>
      <c r="D15" s="3">
        <v>51898</v>
      </c>
      <c r="E15" s="5">
        <f t="shared" si="1"/>
        <v>500000</v>
      </c>
      <c r="F15">
        <f t="shared" si="0"/>
        <v>1</v>
      </c>
      <c r="G15" s="5">
        <f t="shared" si="2"/>
        <v>500000</v>
      </c>
      <c r="H15" t="str" cm="1">
        <f t="array" ref="H15">IF(D15&lt;&gt;"",_xlfn.SWITCH(MONTH(D15),8,"Tatil",12,"Telefon",_xlfn.XLOOKUP(D15,$J$4:$J$17,$K$4:$K$17)),"")</f>
        <v>Araba - 10 yaşında sedan</v>
      </c>
    </row>
    <row r="16" spans="1:13" x14ac:dyDescent="0.25">
      <c r="A16" s="3"/>
      <c r="B16" s="3"/>
      <c r="D16" s="3">
        <v>52079</v>
      </c>
      <c r="E16" s="5">
        <f t="shared" si="1"/>
        <v>20000</v>
      </c>
      <c r="F16">
        <f t="shared" si="0"/>
        <v>2</v>
      </c>
      <c r="G16" s="5">
        <f t="shared" si="2"/>
        <v>40000</v>
      </c>
      <c r="H16" t="str" cm="1">
        <f t="array" ref="H16">IF(D16&lt;&gt;"",_xlfn.SWITCH(MONTH(D16),8,"Tatil",12,"Telefon",_xlfn.XLOOKUP(D16,$J$4:$J$17,$K$4:$K$17)),"")</f>
        <v>Tatil</v>
      </c>
    </row>
    <row r="17" spans="1:12" x14ac:dyDescent="0.25">
      <c r="A17" s="3"/>
      <c r="B17" s="3"/>
      <c r="D17" s="3">
        <v>53175</v>
      </c>
      <c r="E17" s="5">
        <f t="shared" si="1"/>
        <v>20000</v>
      </c>
      <c r="F17">
        <f t="shared" si="0"/>
        <v>2</v>
      </c>
      <c r="G17" s="5">
        <f t="shared" si="2"/>
        <v>40000</v>
      </c>
      <c r="H17" t="str" cm="1">
        <f t="array" ref="H17">IF(D17&lt;&gt;"",_xlfn.SWITCH(MONTH(D17),8,"Tatil",12,"Telefon",_xlfn.XLOOKUP(D17,$J$4:$J$17,$K$4:$K$17)),"")</f>
        <v>Tatil</v>
      </c>
    </row>
    <row r="18" spans="1:12" x14ac:dyDescent="0.25">
      <c r="A18" s="3"/>
      <c r="B18" s="3"/>
      <c r="D18" s="3">
        <v>53601</v>
      </c>
      <c r="E18" s="5">
        <f t="shared" si="1"/>
        <v>1000000</v>
      </c>
      <c r="F18">
        <f t="shared" si="0"/>
        <v>1</v>
      </c>
      <c r="G18" s="5">
        <f t="shared" si="2"/>
        <v>1000000</v>
      </c>
      <c r="H18" t="str" cm="1">
        <f t="array" ref="H18">IF(D18&lt;&gt;"",_xlfn.SWITCH(MONTH(D18),8,"Tatil",12,"Telefon",_xlfn.XLOOKUP(D18,$J$4:$J$17,$K$4:$K$17)),"")</f>
        <v>2+1 şehir dışı</v>
      </c>
    </row>
    <row r="19" spans="1:12" x14ac:dyDescent="0.25">
      <c r="A19" s="3"/>
      <c r="B19" s="3"/>
      <c r="D19" s="3">
        <v>54271</v>
      </c>
      <c r="E19" s="5">
        <f t="shared" si="1"/>
        <v>20000</v>
      </c>
      <c r="F19">
        <f t="shared" si="0"/>
        <v>2</v>
      </c>
      <c r="G19" s="5">
        <f t="shared" si="2"/>
        <v>40000</v>
      </c>
      <c r="H19" t="str" cm="1">
        <f t="array" ref="H19">IF(D19&lt;&gt;"",_xlfn.SWITCH(MONTH(D19),8,"Tatil",12,"Telefon",_xlfn.XLOOKUP(D19,$J$4:$J$17,$K$4:$K$17)),"")</f>
        <v>Tatil</v>
      </c>
    </row>
    <row r="20" spans="1:12" x14ac:dyDescent="0.25">
      <c r="A20" s="3"/>
      <c r="B20" s="3"/>
      <c r="D20" s="3">
        <v>54302</v>
      </c>
      <c r="E20" s="5">
        <f t="shared" si="1"/>
        <v>500000</v>
      </c>
      <c r="F20">
        <f t="shared" si="0"/>
        <v>1</v>
      </c>
      <c r="G20" s="5">
        <f t="shared" si="2"/>
        <v>500000</v>
      </c>
      <c r="H20" t="str" cm="1">
        <f t="array" ref="H20">IF(D20&lt;&gt;"",_xlfn.SWITCH(MONTH(D20),8,"Tatil",12,"Telefon",_xlfn.XLOOKUP(D20,$J$4:$J$17,$K$4:$K$17)),"")</f>
        <v>Araba - 2 yaşında sedan</v>
      </c>
    </row>
    <row r="21" spans="1:12" x14ac:dyDescent="0.25">
      <c r="A21" s="3"/>
      <c r="B21" s="3"/>
      <c r="D21" s="3">
        <v>54393</v>
      </c>
      <c r="E21" s="5">
        <f t="shared" si="1"/>
        <v>10000</v>
      </c>
      <c r="F21">
        <f t="shared" si="0"/>
        <v>2</v>
      </c>
      <c r="G21" s="5">
        <f t="shared" si="2"/>
        <v>20000</v>
      </c>
      <c r="H21" t="str" cm="1">
        <f t="array" ref="H21">IF(D21&lt;&gt;"",_xlfn.SWITCH(MONTH(D21),8,"Tatil",12,"Telefon",_xlfn.XLOOKUP(D21,$J$4:$J$17,$K$4:$K$17)),"")</f>
        <v>Telefon</v>
      </c>
    </row>
    <row r="22" spans="1:12" x14ac:dyDescent="0.25">
      <c r="A22" s="3"/>
      <c r="B22" s="3"/>
      <c r="D22" s="3">
        <v>55062</v>
      </c>
      <c r="E22" s="5">
        <f t="shared" si="1"/>
        <v>500000</v>
      </c>
      <c r="F22">
        <f t="shared" si="0"/>
        <v>1</v>
      </c>
      <c r="G22" s="5">
        <f t="shared" si="2"/>
        <v>500000</v>
      </c>
      <c r="H22" t="str" cm="1">
        <f t="array" ref="H22">IF(D22&lt;&gt;"",_xlfn.SWITCH(MONTH(D22),8,"Tatil",12,"Telefon",_xlfn.XLOOKUP(D22,$J$4:$J$17,$K$4:$K$17)),"")</f>
        <v>Araba - 2 yaşında sedan</v>
      </c>
    </row>
    <row r="23" spans="1:12" x14ac:dyDescent="0.25">
      <c r="A23" s="3"/>
      <c r="B23" s="3"/>
      <c r="D23" s="3">
        <v>55366</v>
      </c>
      <c r="E23" s="5">
        <f t="shared" si="1"/>
        <v>20000</v>
      </c>
      <c r="F23">
        <f t="shared" si="0"/>
        <v>2</v>
      </c>
      <c r="G23" s="5">
        <f t="shared" si="2"/>
        <v>40000</v>
      </c>
      <c r="H23" t="str" cm="1">
        <f t="array" ref="H23">IF(D23&lt;&gt;"",_xlfn.SWITCH(MONTH(D23),8,"Tatil",12,"Telefon",_xlfn.XLOOKUP(D23,$J$4:$J$17,$K$4:$K$17)),"")</f>
        <v>Tatil</v>
      </c>
    </row>
    <row r="24" spans="1:12" x14ac:dyDescent="0.25">
      <c r="A24" s="3"/>
      <c r="B24" s="3"/>
      <c r="D24" s="3">
        <v>56462</v>
      </c>
      <c r="E24" s="5">
        <f t="shared" si="1"/>
        <v>20000</v>
      </c>
      <c r="F24">
        <f t="shared" si="0"/>
        <v>2</v>
      </c>
      <c r="G24" s="5">
        <f t="shared" si="2"/>
        <v>40000</v>
      </c>
      <c r="H24" t="str" cm="1">
        <f t="array" ref="H24">IF(D24&lt;&gt;"",_xlfn.SWITCH(MONTH(D24),8,"Tatil",12,"Telefon",_xlfn.XLOOKUP(D24,$J$4:$J$17,$K$4:$K$17)),"")</f>
        <v>Tatil</v>
      </c>
    </row>
    <row r="25" spans="1:12" x14ac:dyDescent="0.25">
      <c r="A25" s="3"/>
      <c r="B25" s="3"/>
      <c r="D25" s="3">
        <v>56919</v>
      </c>
      <c r="E25" s="5">
        <f t="shared" si="1"/>
        <v>1500000</v>
      </c>
      <c r="F25">
        <f t="shared" si="0"/>
        <v>1</v>
      </c>
      <c r="G25" s="5">
        <f t="shared" si="2"/>
        <v>1500000</v>
      </c>
      <c r="H25" t="str" cm="1">
        <f t="array" ref="H25">IF(D25&lt;&gt;"",_xlfn.SWITCH(MONTH(D25),8,"Tatil",12,"Telefon",_xlfn.XLOOKUP(D25,$J$4:$J$17,$K$4:$K$17)),"")</f>
        <v>3+1 şehir dışı</v>
      </c>
      <c r="J25" s="4" t="s">
        <v>37</v>
      </c>
      <c r="K25" s="4" t="s">
        <v>19</v>
      </c>
      <c r="L25" s="4" t="s">
        <v>38</v>
      </c>
    </row>
    <row r="26" spans="1:12" x14ac:dyDescent="0.25">
      <c r="A26" s="3"/>
      <c r="B26" s="3"/>
      <c r="D26" s="3">
        <v>57315</v>
      </c>
      <c r="E26" s="5">
        <f t="shared" si="1"/>
        <v>10000</v>
      </c>
      <c r="F26">
        <f t="shared" si="0"/>
        <v>2</v>
      </c>
      <c r="G26" s="5">
        <f t="shared" si="2"/>
        <v>20000</v>
      </c>
      <c r="H26" t="str" cm="1">
        <f t="array" ref="H26">IF(D26&lt;&gt;"",_xlfn.SWITCH(MONTH(D26),8,"Tatil",12,"Telefon",_xlfn.XLOOKUP(D26,$J$4:$J$17,$K$4:$K$17)),"")</f>
        <v>Telefon</v>
      </c>
      <c r="J26" t="s">
        <v>39</v>
      </c>
      <c r="K26" t="s">
        <v>36</v>
      </c>
      <c r="L26" s="5">
        <v>6250000</v>
      </c>
    </row>
    <row r="27" spans="1:12" x14ac:dyDescent="0.25">
      <c r="A27" s="3"/>
      <c r="B27" s="3"/>
      <c r="D27" s="3">
        <v>57558</v>
      </c>
      <c r="E27" s="5">
        <f t="shared" si="1"/>
        <v>20000</v>
      </c>
      <c r="F27">
        <f t="shared" si="0"/>
        <v>2</v>
      </c>
      <c r="G27" s="5">
        <f t="shared" si="2"/>
        <v>40000</v>
      </c>
      <c r="H27" t="str" cm="1">
        <f t="array" ref="H27">IF(D27&lt;&gt;"",_xlfn.SWITCH(MONTH(D27),8,"Tatil",12,"Telefon",_xlfn.XLOOKUP(D27,$J$4:$J$17,$K$4:$K$17)),"")</f>
        <v>Tatil</v>
      </c>
      <c r="J27" t="s">
        <v>40</v>
      </c>
      <c r="K27" t="s">
        <v>41</v>
      </c>
      <c r="L27" s="5">
        <v>1500000</v>
      </c>
    </row>
    <row r="28" spans="1:12" x14ac:dyDescent="0.25">
      <c r="A28" s="3"/>
      <c r="B28" s="3"/>
      <c r="D28" s="3">
        <v>58257</v>
      </c>
      <c r="E28" s="5">
        <f t="shared" si="1"/>
        <v>1250000</v>
      </c>
      <c r="F28">
        <f t="shared" si="0"/>
        <v>1</v>
      </c>
      <c r="G28" s="5">
        <f t="shared" si="2"/>
        <v>1250000</v>
      </c>
      <c r="H28" t="str" cm="1">
        <f t="array" ref="H28">IF(D28&lt;&gt;"",_xlfn.SWITCH(MONTH(D28),8,"Tatil",12,"Telefon",_xlfn.XLOOKUP(D28,$J$4:$J$17,$K$4:$K$17)),"")</f>
        <v>3+1 şehir içi</v>
      </c>
      <c r="J28" t="s">
        <v>40</v>
      </c>
      <c r="K28" t="s">
        <v>41</v>
      </c>
      <c r="L28" s="5">
        <v>1500000</v>
      </c>
    </row>
    <row r="29" spans="1:12" x14ac:dyDescent="0.25">
      <c r="A29" s="3"/>
      <c r="B29" s="3"/>
      <c r="E29" s="5" t="str">
        <f t="shared" si="1"/>
        <v/>
      </c>
      <c r="F29" t="str">
        <f t="shared" si="0"/>
        <v/>
      </c>
      <c r="G29" s="5" t="str">
        <f t="shared" si="2"/>
        <v/>
      </c>
      <c r="H29" t="str" cm="1">
        <f t="array" ref="H29">IF(D29&lt;&gt;"",_xlfn.SWITCH(MONTH(D29),8,"Tatil",12,"Telefon",_xlfn.XLOOKUP(D29,$J$4:$J$17,$K$4:$K$17)),"")</f>
        <v/>
      </c>
      <c r="L29" s="10">
        <f>SUM(L26:L28)</f>
        <v>9250000</v>
      </c>
    </row>
    <row r="30" spans="1:12" x14ac:dyDescent="0.25">
      <c r="A30" s="3"/>
      <c r="B30" s="3"/>
      <c r="E30" s="5" t="str">
        <f t="shared" si="1"/>
        <v/>
      </c>
      <c r="F30" t="str">
        <f t="shared" si="0"/>
        <v/>
      </c>
      <c r="G30" s="5" t="str">
        <f t="shared" si="2"/>
        <v/>
      </c>
      <c r="H30" t="str" cm="1">
        <f t="array" ref="H30">IF(D30&lt;&gt;"",_xlfn.SWITCH(MONTH(D30),8,"Tatil",12,"Telefon",_xlfn.XLOOKUP(D30,$J$4:$J$17,$K$4:$K$17)),"")</f>
        <v/>
      </c>
    </row>
    <row r="31" spans="1:12" x14ac:dyDescent="0.25">
      <c r="A31" s="3"/>
      <c r="B31" s="3"/>
      <c r="E31" s="5" t="str">
        <f t="shared" si="1"/>
        <v/>
      </c>
      <c r="F31" t="str">
        <f t="shared" si="0"/>
        <v/>
      </c>
      <c r="G31" s="5" t="str">
        <f t="shared" si="2"/>
        <v/>
      </c>
      <c r="H31" t="str" cm="1">
        <f t="array" ref="H31">IF(D31&lt;&gt;"",_xlfn.SWITCH(MONTH(D31),8,"Tatil",12,"Telefon",_xlfn.XLOOKUP(D31,$J$4:$J$17,$K$4:$K$17)),"")</f>
        <v/>
      </c>
    </row>
    <row r="32" spans="1:12" x14ac:dyDescent="0.25">
      <c r="A32" s="3"/>
      <c r="B32" s="3"/>
      <c r="E32" s="5" t="str">
        <f t="shared" si="1"/>
        <v/>
      </c>
      <c r="F32" t="str">
        <f t="shared" si="0"/>
        <v/>
      </c>
      <c r="G32" s="5" t="str">
        <f t="shared" si="2"/>
        <v/>
      </c>
      <c r="H32" t="str" cm="1">
        <f t="array" ref="H32">IF(D32&lt;&gt;"",_xlfn.SWITCH(MONTH(D32),8,"Tatil",12,"Telefon",_xlfn.XLOOKUP(D32,$J$4:$J$17,$K$4:$K$17)),"")</f>
        <v/>
      </c>
    </row>
    <row r="33" spans="1:8" x14ac:dyDescent="0.25">
      <c r="A33" s="3"/>
      <c r="B33" s="3"/>
      <c r="E33" s="5" t="str">
        <f t="shared" si="1"/>
        <v/>
      </c>
      <c r="F33" t="str">
        <f t="shared" si="0"/>
        <v/>
      </c>
      <c r="G33" s="5" t="str">
        <f t="shared" si="2"/>
        <v/>
      </c>
      <c r="H33" t="str" cm="1">
        <f t="array" ref="H33">IF(D33&lt;&gt;"",_xlfn.SWITCH(MONTH(D33),8,"Tatil",12,"Telefon",_xlfn.XLOOKUP(D33,$J$4:$J$17,$K$4:$K$17)),"")</f>
        <v/>
      </c>
    </row>
    <row r="34" spans="1:8" x14ac:dyDescent="0.25">
      <c r="A34" s="3"/>
      <c r="B34" s="3"/>
      <c r="E34" s="5" t="str">
        <f t="shared" si="1"/>
        <v/>
      </c>
      <c r="F34" t="str">
        <f t="shared" ref="F34:F59" si="3">IF(D34&lt;&gt;"",IF(OR(H34="Tatil",H34="Telefon"),IF(D34&lt;evliliktarihi,1,2),1),"")</f>
        <v/>
      </c>
      <c r="G34" s="5" t="str">
        <f t="shared" si="2"/>
        <v/>
      </c>
      <c r="H34" t="str" cm="1">
        <f t="array" ref="H34">IF(D34&lt;&gt;"",_xlfn.SWITCH(MONTH(D34),8,"Tatil",12,"Telefon",_xlfn.XLOOKUP(D34,$J$4:$J$17,$K$4:$K$17)),"")</f>
        <v/>
      </c>
    </row>
    <row r="35" spans="1:8" x14ac:dyDescent="0.25">
      <c r="A35" s="3"/>
      <c r="B35" s="3"/>
      <c r="E35" s="5" t="str">
        <f t="shared" si="1"/>
        <v/>
      </c>
      <c r="F35" t="str">
        <f t="shared" si="3"/>
        <v/>
      </c>
      <c r="G35" s="5" t="str">
        <f t="shared" si="2"/>
        <v/>
      </c>
      <c r="H35" t="str" cm="1">
        <f t="array" ref="H35">IF(D35&lt;&gt;"",_xlfn.SWITCH(MONTH(D35),8,"Tatil",12,"Telefon",_xlfn.XLOOKUP(D35,$J$4:$J$17,$K$4:$K$17)),"")</f>
        <v/>
      </c>
    </row>
    <row r="36" spans="1:8" x14ac:dyDescent="0.25">
      <c r="A36" s="3"/>
      <c r="B36" s="3"/>
      <c r="E36" s="5" t="str">
        <f t="shared" si="1"/>
        <v/>
      </c>
      <c r="F36" t="str">
        <f t="shared" si="3"/>
        <v/>
      </c>
      <c r="G36" s="5" t="str">
        <f t="shared" si="2"/>
        <v/>
      </c>
      <c r="H36" t="str" cm="1">
        <f t="array" ref="H36">IF(D36&lt;&gt;"",_xlfn.SWITCH(MONTH(D36),8,"Tatil",12,"Telefon",_xlfn.XLOOKUP(D36,$J$4:$J$17,$K$4:$K$17)),"")</f>
        <v/>
      </c>
    </row>
    <row r="37" spans="1:8" x14ac:dyDescent="0.25">
      <c r="A37" s="3"/>
      <c r="B37" s="3"/>
      <c r="E37" s="5" t="str">
        <f t="shared" si="1"/>
        <v/>
      </c>
      <c r="F37" t="str">
        <f t="shared" si="3"/>
        <v/>
      </c>
      <c r="G37" s="5" t="str">
        <f t="shared" si="2"/>
        <v/>
      </c>
      <c r="H37" t="str" cm="1">
        <f t="array" ref="H37">IF(D37&lt;&gt;"",_xlfn.SWITCH(MONTH(D37),8,"Tatil",12,"Telefon",_xlfn.XLOOKUP(D37,$J$4:$J$17,$K$4:$K$17)),"")</f>
        <v/>
      </c>
    </row>
    <row r="38" spans="1:8" x14ac:dyDescent="0.25">
      <c r="A38" s="3"/>
      <c r="B38" s="3"/>
      <c r="E38" s="5" t="str">
        <f t="shared" si="1"/>
        <v/>
      </c>
      <c r="F38" t="str">
        <f t="shared" si="3"/>
        <v/>
      </c>
      <c r="G38" s="5" t="str">
        <f t="shared" si="2"/>
        <v/>
      </c>
      <c r="H38" t="str" cm="1">
        <f t="array" ref="H38">IF(D38&lt;&gt;"",_xlfn.SWITCH(MONTH(D38),8,"Tatil",12,"Telefon",_xlfn.XLOOKUP(D38,$J$4:$J$17,$K$4:$K$17)),"")</f>
        <v/>
      </c>
    </row>
    <row r="39" spans="1:8" x14ac:dyDescent="0.25">
      <c r="A39" s="3"/>
      <c r="B39" s="3"/>
      <c r="E39" s="5" t="str">
        <f t="shared" si="1"/>
        <v/>
      </c>
      <c r="F39" t="str">
        <f t="shared" si="3"/>
        <v/>
      </c>
      <c r="G39" s="5" t="str">
        <f t="shared" si="2"/>
        <v/>
      </c>
      <c r="H39" t="str" cm="1">
        <f t="array" ref="H39">IF(D39&lt;&gt;"",_xlfn.SWITCH(MONTH(D39),8,"Tatil",12,"Telefon",_xlfn.XLOOKUP(D39,$J$4:$J$17,$K$4:$K$17)),"")</f>
        <v/>
      </c>
    </row>
    <row r="40" spans="1:8" x14ac:dyDescent="0.25">
      <c r="A40" s="3"/>
      <c r="B40" s="3"/>
      <c r="E40" s="5" t="str">
        <f t="shared" si="1"/>
        <v/>
      </c>
      <c r="F40" t="str">
        <f t="shared" si="3"/>
        <v/>
      </c>
      <c r="G40" s="5" t="str">
        <f t="shared" si="2"/>
        <v/>
      </c>
      <c r="H40" t="str" cm="1">
        <f t="array" ref="H40">IF(D40&lt;&gt;"",_xlfn.SWITCH(MONTH(D40),8,"Tatil",12,"Telefon",_xlfn.XLOOKUP(D40,$J$4:$J$17,$K$4:$K$17)),"")</f>
        <v/>
      </c>
    </row>
    <row r="41" spans="1:8" x14ac:dyDescent="0.25">
      <c r="A41" s="3"/>
      <c r="B41" s="3"/>
      <c r="E41" s="5" t="str">
        <f t="shared" si="1"/>
        <v/>
      </c>
      <c r="F41" t="str">
        <f t="shared" si="3"/>
        <v/>
      </c>
      <c r="G41" s="5" t="str">
        <f t="shared" si="2"/>
        <v/>
      </c>
      <c r="H41" t="str" cm="1">
        <f t="array" ref="H41">IF(D41&lt;&gt;"",_xlfn.SWITCH(MONTH(D41),8,"Tatil",12,"Telefon",_xlfn.XLOOKUP(D41,$J$4:$J$17,$K$4:$K$17)),"")</f>
        <v/>
      </c>
    </row>
    <row r="42" spans="1:8" x14ac:dyDescent="0.25">
      <c r="A42" s="3"/>
      <c r="B42" s="3"/>
      <c r="E42" s="5" t="str">
        <f t="shared" si="1"/>
        <v/>
      </c>
      <c r="F42" t="str">
        <f t="shared" si="3"/>
        <v/>
      </c>
      <c r="G42" s="5" t="str">
        <f t="shared" si="2"/>
        <v/>
      </c>
      <c r="H42" t="str" cm="1">
        <f t="array" ref="H42">IF(D42&lt;&gt;"",_xlfn.SWITCH(MONTH(D42),8,"Tatil",12,"Telefon",_xlfn.XLOOKUP(D42,$J$4:$J$17,$K$4:$K$17)),"")</f>
        <v/>
      </c>
    </row>
    <row r="43" spans="1:8" x14ac:dyDescent="0.25">
      <c r="A43" s="3"/>
      <c r="B43" s="3"/>
      <c r="E43" s="5" t="str">
        <f t="shared" si="1"/>
        <v/>
      </c>
      <c r="F43" t="str">
        <f t="shared" si="3"/>
        <v/>
      </c>
      <c r="G43" s="5" t="str">
        <f t="shared" si="2"/>
        <v/>
      </c>
      <c r="H43" t="str" cm="1">
        <f t="array" ref="H43">IF(D43&lt;&gt;"",_xlfn.SWITCH(MONTH(D43),8,"Tatil",12,"Telefon",_xlfn.XLOOKUP(D43,$J$4:$J$17,$K$4:$K$17)),"")</f>
        <v/>
      </c>
    </row>
    <row r="44" spans="1:8" x14ac:dyDescent="0.25">
      <c r="A44" s="3"/>
      <c r="B44" s="3"/>
      <c r="E44" s="5" t="str">
        <f t="shared" si="1"/>
        <v/>
      </c>
      <c r="F44" t="str">
        <f t="shared" si="3"/>
        <v/>
      </c>
      <c r="G44" s="5" t="str">
        <f t="shared" si="2"/>
        <v/>
      </c>
      <c r="H44" t="str" cm="1">
        <f t="array" ref="H44">IF(D44&lt;&gt;"",_xlfn.SWITCH(MONTH(D44),8,"Tatil",12,"Telefon",_xlfn.XLOOKUP(D44,$J$4:$J$17,$K$4:$K$17)),"")</f>
        <v/>
      </c>
    </row>
    <row r="45" spans="1:8" x14ac:dyDescent="0.25">
      <c r="A45" s="3"/>
      <c r="B45" s="3"/>
      <c r="E45" s="5" t="str">
        <f t="shared" si="1"/>
        <v/>
      </c>
      <c r="F45" t="str">
        <f t="shared" si="3"/>
        <v/>
      </c>
      <c r="G45" s="5" t="str">
        <f t="shared" si="2"/>
        <v/>
      </c>
      <c r="H45" t="str" cm="1">
        <f t="array" ref="H45">IF(D45&lt;&gt;"",_xlfn.SWITCH(MONTH(D45),8,"Tatil",12,"Telefon",_xlfn.XLOOKUP(D45,$J$4:$J$17,$K$4:$K$17)),"")</f>
        <v/>
      </c>
    </row>
    <row r="46" spans="1:8" x14ac:dyDescent="0.25">
      <c r="A46" s="3"/>
      <c r="B46" s="3"/>
      <c r="E46" s="5" t="str">
        <f t="shared" si="1"/>
        <v/>
      </c>
      <c r="F46" t="str">
        <f t="shared" si="3"/>
        <v/>
      </c>
      <c r="G46" s="5" t="str">
        <f t="shared" si="2"/>
        <v/>
      </c>
      <c r="H46" t="str" cm="1">
        <f t="array" ref="H46">IF(D46&lt;&gt;"",_xlfn.SWITCH(MONTH(D46),8,"Tatil",12,"Telefon",_xlfn.XLOOKUP(D46,$J$4:$J$17,$K$4:$K$17)),"")</f>
        <v/>
      </c>
    </row>
    <row r="47" spans="1:8" x14ac:dyDescent="0.25">
      <c r="A47" s="3"/>
      <c r="B47" s="3"/>
      <c r="E47" s="5" t="str">
        <f t="shared" si="1"/>
        <v/>
      </c>
      <c r="F47" t="str">
        <f t="shared" si="3"/>
        <v/>
      </c>
      <c r="G47" s="5" t="str">
        <f t="shared" si="2"/>
        <v/>
      </c>
      <c r="H47" t="str" cm="1">
        <f t="array" ref="H47">IF(D47&lt;&gt;"",_xlfn.SWITCH(MONTH(D47),8,"Tatil",12,"Telefon",_xlfn.XLOOKUP(D47,$J$4:$J$17,$K$4:$K$17)),"")</f>
        <v/>
      </c>
    </row>
    <row r="48" spans="1:8" x14ac:dyDescent="0.25">
      <c r="A48" s="3"/>
      <c r="B48" s="3"/>
      <c r="E48" s="5" t="str">
        <f t="shared" si="1"/>
        <v/>
      </c>
      <c r="F48" t="str">
        <f t="shared" si="3"/>
        <v/>
      </c>
      <c r="G48" s="5" t="str">
        <f t="shared" si="2"/>
        <v/>
      </c>
      <c r="H48" t="str" cm="1">
        <f t="array" ref="H48">IF(D48&lt;&gt;"",_xlfn.SWITCH(MONTH(D48),8,"Tatil",12,"Telefon",_xlfn.XLOOKUP(D48,$J$4:$J$17,$K$4:$K$17)),"")</f>
        <v/>
      </c>
    </row>
    <row r="49" spans="1:8" x14ac:dyDescent="0.25">
      <c r="A49" s="3"/>
      <c r="B49" s="3"/>
      <c r="E49" s="5" t="str">
        <f t="shared" si="1"/>
        <v/>
      </c>
      <c r="F49" t="str">
        <f t="shared" si="3"/>
        <v/>
      </c>
      <c r="G49" s="5" t="str">
        <f t="shared" si="2"/>
        <v/>
      </c>
      <c r="H49" t="str" cm="1">
        <f t="array" ref="H49">IF(D49&lt;&gt;"",_xlfn.SWITCH(MONTH(D49),8,"Tatil",12,"Telefon",_xlfn.XLOOKUP(D49,$J$4:$J$17,$K$4:$K$17)),"")</f>
        <v/>
      </c>
    </row>
    <row r="50" spans="1:8" x14ac:dyDescent="0.25">
      <c r="A50" s="3"/>
      <c r="B50" s="3"/>
      <c r="E50" s="5" t="str">
        <f t="shared" si="1"/>
        <v/>
      </c>
      <c r="F50" t="str">
        <f t="shared" si="3"/>
        <v/>
      </c>
      <c r="G50" s="5" t="str">
        <f t="shared" si="2"/>
        <v/>
      </c>
      <c r="H50" t="str" cm="1">
        <f t="array" ref="H50">IF(D50&lt;&gt;"",_xlfn.SWITCH(MONTH(D50),8,"Tatil",12,"Telefon",_xlfn.XLOOKUP(D50,$J$4:$J$17,$K$4:$K$17)),"")</f>
        <v/>
      </c>
    </row>
    <row r="51" spans="1:8" x14ac:dyDescent="0.25">
      <c r="A51" s="3"/>
      <c r="B51" s="3"/>
      <c r="E51" s="5" t="str">
        <f t="shared" ref="E51:E59" si="4">IF(D51&lt;&gt;"",_xlfn.XLOOKUP(H51,$K$2:$K$17,$M$2:$M$17),"")</f>
        <v/>
      </c>
      <c r="F51" t="str">
        <f t="shared" si="3"/>
        <v/>
      </c>
      <c r="G51" s="5" t="str">
        <f t="shared" si="2"/>
        <v/>
      </c>
      <c r="H51" t="str" cm="1">
        <f t="array" ref="H51">IF(D51&lt;&gt;"",_xlfn.SWITCH(MONTH(D51),8,"Tatil",12,"Telefon",_xlfn.XLOOKUP(D51,$J$4:$J$17,$K$4:$K$17)),"")</f>
        <v/>
      </c>
    </row>
    <row r="52" spans="1:8" x14ac:dyDescent="0.25">
      <c r="A52" s="3"/>
      <c r="B52" s="3"/>
      <c r="E52" s="5" t="str">
        <f t="shared" si="4"/>
        <v/>
      </c>
      <c r="F52" t="str">
        <f t="shared" si="3"/>
        <v/>
      </c>
      <c r="G52" s="5" t="str">
        <f t="shared" si="2"/>
        <v/>
      </c>
      <c r="H52" t="str" cm="1">
        <f t="array" ref="H52">IF(D52&lt;&gt;"",_xlfn.SWITCH(MONTH(D52),8,"Tatil",12,"Telefon",_xlfn.XLOOKUP(D52,$J$4:$J$17,$K$4:$K$17)),"")</f>
        <v/>
      </c>
    </row>
    <row r="53" spans="1:8" x14ac:dyDescent="0.25">
      <c r="A53" s="3"/>
      <c r="B53" s="3"/>
      <c r="E53" s="5" t="str">
        <f t="shared" si="4"/>
        <v/>
      </c>
      <c r="F53" t="str">
        <f t="shared" si="3"/>
        <v/>
      </c>
      <c r="G53" s="5" t="str">
        <f t="shared" si="2"/>
        <v/>
      </c>
      <c r="H53" t="str" cm="1">
        <f t="array" ref="H53">IF(D53&lt;&gt;"",_xlfn.SWITCH(MONTH(D53),8,"Tatil",12,"Telefon",_xlfn.XLOOKUP(D53,$J$4:$J$17,$K$4:$K$17)),"")</f>
        <v/>
      </c>
    </row>
    <row r="54" spans="1:8" x14ac:dyDescent="0.25">
      <c r="A54" s="3"/>
      <c r="B54" s="3"/>
      <c r="E54" s="5" t="str">
        <f t="shared" si="4"/>
        <v/>
      </c>
      <c r="F54" t="str">
        <f t="shared" si="3"/>
        <v/>
      </c>
      <c r="G54" s="5" t="str">
        <f t="shared" si="2"/>
        <v/>
      </c>
      <c r="H54" t="str" cm="1">
        <f t="array" ref="H54">IF(D54&lt;&gt;"",_xlfn.SWITCH(MONTH(D54),8,"Tatil",12,"Telefon",_xlfn.XLOOKUP(D54,$J$4:$J$17,$K$4:$K$17)),"")</f>
        <v/>
      </c>
    </row>
    <row r="55" spans="1:8" x14ac:dyDescent="0.25">
      <c r="A55" s="3"/>
      <c r="B55" s="3"/>
      <c r="E55" s="5" t="str">
        <f t="shared" si="4"/>
        <v/>
      </c>
      <c r="F55" t="str">
        <f t="shared" si="3"/>
        <v/>
      </c>
      <c r="G55" s="5" t="str">
        <f t="shared" si="2"/>
        <v/>
      </c>
      <c r="H55" t="str" cm="1">
        <f t="array" ref="H55">IF(D55&lt;&gt;"",_xlfn.SWITCH(MONTH(D55),8,"Tatil",12,"Telefon",_xlfn.XLOOKUP(D55,$J$4:$J$17,$K$4:$K$17)),"")</f>
        <v/>
      </c>
    </row>
    <row r="56" spans="1:8" x14ac:dyDescent="0.25">
      <c r="A56" s="3"/>
      <c r="B56" s="3"/>
      <c r="E56" s="5" t="str">
        <f t="shared" si="4"/>
        <v/>
      </c>
      <c r="F56" t="str">
        <f t="shared" si="3"/>
        <v/>
      </c>
      <c r="G56" s="5" t="str">
        <f t="shared" si="2"/>
        <v/>
      </c>
      <c r="H56" t="str" cm="1">
        <f t="array" ref="H56">IF(D56&lt;&gt;"",_xlfn.SWITCH(MONTH(D56),8,"Tatil",12,"Telefon",_xlfn.XLOOKUP(D56,$J$4:$J$17,$K$4:$K$17)),"")</f>
        <v/>
      </c>
    </row>
    <row r="57" spans="1:8" x14ac:dyDescent="0.25">
      <c r="A57" s="3"/>
      <c r="B57" s="3"/>
      <c r="E57" s="5" t="str">
        <f t="shared" si="4"/>
        <v/>
      </c>
      <c r="F57" t="str">
        <f t="shared" si="3"/>
        <v/>
      </c>
      <c r="G57" s="5" t="str">
        <f t="shared" si="2"/>
        <v/>
      </c>
      <c r="H57" t="str" cm="1">
        <f t="array" ref="H57">IF(D57&lt;&gt;"",_xlfn.SWITCH(MONTH(D57),8,"Tatil",12,"Telefon",_xlfn.XLOOKUP(D57,$J$4:$J$17,$K$4:$K$17)),"")</f>
        <v/>
      </c>
    </row>
    <row r="58" spans="1:8" x14ac:dyDescent="0.25">
      <c r="A58" s="3"/>
      <c r="B58" s="3"/>
      <c r="E58" s="5" t="str">
        <f t="shared" si="4"/>
        <v/>
      </c>
      <c r="F58" t="str">
        <f t="shared" si="3"/>
        <v/>
      </c>
      <c r="G58" s="5" t="str">
        <f t="shared" si="2"/>
        <v/>
      </c>
      <c r="H58" t="str" cm="1">
        <f t="array" ref="H58">IF(D58&lt;&gt;"",_xlfn.SWITCH(MONTH(D58),8,"Tatil",12,"Telefon",_xlfn.XLOOKUP(D58,$J$4:$J$17,$K$4:$K$17)),"")</f>
        <v/>
      </c>
    </row>
    <row r="59" spans="1:8" x14ac:dyDescent="0.25">
      <c r="A59" s="3"/>
      <c r="B59" s="3"/>
      <c r="E59" s="5" t="str">
        <f t="shared" si="4"/>
        <v/>
      </c>
      <c r="F59" t="str">
        <f t="shared" si="3"/>
        <v/>
      </c>
      <c r="G59" s="5" t="str">
        <f t="shared" si="2"/>
        <v/>
      </c>
      <c r="H59" t="str" cm="1">
        <f t="array" ref="H59">IF(D59&lt;&gt;"",_xlfn.SWITCH(MONTH(D59),8,"Tatil",12,"Telefon",_xlfn.XLOOKUP(D59,$J$4:$J$17,$K$4:$K$17)),"")</f>
        <v/>
      </c>
    </row>
    <row r="60" spans="1:8" x14ac:dyDescent="0.25">
      <c r="A60" s="3"/>
      <c r="B60" s="3"/>
    </row>
    <row r="61" spans="1:8" x14ac:dyDescent="0.25">
      <c r="A61" s="3"/>
      <c r="B61" s="3"/>
    </row>
    <row r="62" spans="1:8" x14ac:dyDescent="0.25">
      <c r="A62" s="3"/>
      <c r="B62" s="3"/>
    </row>
    <row r="63" spans="1:8" x14ac:dyDescent="0.25">
      <c r="A63" s="3"/>
      <c r="B63" s="3"/>
    </row>
    <row r="64" spans="1:8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Tablo</vt:lpstr>
      <vt:lpstr>Harcamalar</vt:lpstr>
      <vt:lpstr>birikim</vt:lpstr>
      <vt:lpstr>emekliliktarihi</vt:lpstr>
      <vt:lpstr>emeklilikyasi</vt:lpstr>
      <vt:lpstr>evliliktarihi</vt:lpstr>
      <vt:lpstr>hesapbaslangictarihi</vt:lpstr>
      <vt:lpstr>maas</vt:lpstr>
      <vt:lpstr>maasartisorani</vt:lpstr>
      <vt:lpstr>reelkazancorani</vt:lpstr>
      <vt:lpstr>tasarruforani</vt:lpstr>
      <vt:lpstr>yas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2024-08-09T00:00:29Z</dcterms:modified>
</cp:coreProperties>
</file>