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8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84 kira vergisi 2025\"/>
    </mc:Choice>
  </mc:AlternateContent>
  <xr:revisionPtr revIDLastSave="0" documentId="13_ncr:1_{D2DAA9FD-2F2B-42C2-9BC5-4F9DCB9E6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2" i="1"/>
  <c r="B3" i="1" s="1"/>
  <c r="C3" i="1"/>
  <c r="C4" i="1"/>
  <c r="C5" i="1" s="1"/>
  <c r="C6" i="1" s="1"/>
  <c r="B4" i="1"/>
  <c r="B5" i="1" s="1"/>
  <c r="B6" i="1" s="1"/>
  <c r="B7" i="1" s="1"/>
  <c r="C7" i="1" l="1"/>
  <c r="C8" i="1" s="1"/>
  <c r="B8" i="1"/>
</calcChain>
</file>

<file path=xl/sharedStrings.xml><?xml version="1.0" encoding="utf-8"?>
<sst xmlns="http://schemas.openxmlformats.org/spreadsheetml/2006/main" count="31" uniqueCount="31">
  <si>
    <t>2024 Yılında Tahsil Edilmiş Kiralar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</si>
  <si>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</si>
  <si>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</si>
  <si>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</si>
  <si>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</si>
  <si>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</si>
  <si>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</si>
  <si>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</si>
  <si>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</si>
  <si>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</si>
  <si>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</si>
  <si>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</si>
  <si>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</si>
  <si>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Götürü Gider Yöntemi</t>
  </si>
  <si>
    <t>Gerçek Gider Yöntemi</t>
  </si>
  <si>
    <t>2024 Toplam Kira Geliri</t>
  </si>
  <si>
    <t>2024 Gelir Vergisi Dilimleri</t>
  </si>
  <si>
    <t>Alt Sınır</t>
  </si>
  <si>
    <t>Vergi</t>
  </si>
  <si>
    <t>Oran</t>
  </si>
  <si>
    <t>İstisna Tutarı 2024</t>
  </si>
  <si>
    <t>2025 Damga Vergisi</t>
  </si>
  <si>
    <t>İstisna Sonrası Toplam Kira Geliri</t>
  </si>
  <si>
    <t>Giderler</t>
  </si>
  <si>
    <t>Kalan Kira Geliri</t>
  </si>
  <si>
    <t>Dilim</t>
  </si>
  <si>
    <t>Gelir Vergisi Dilimi</t>
  </si>
  <si>
    <t>Götürü Gider Yön. İndirim Oranı</t>
  </si>
  <si>
    <t>İstisna Tutar</t>
  </si>
  <si>
    <t>Gerçek Gider Yön. Giderler</t>
  </si>
  <si>
    <t>Ödenecek Vergi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</si>
</sst>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₺-41F]#,##0;\-[$₺-41F]#,##0"/>
    <numFmt numFmtId="166" formatCode="&quot;₺&quot;#,##0"/>
    <numFmt numFmtId="167" formatCode="[$₺-41F]#,##0.00;\-[$₺-41F]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6" fontId="0" fillId="0" borderId="1" xfId="0" applyNumberFormat="1" applyBorder="1"/>
    <xf numFmtId="0" fontId="0" fillId="3" borderId="1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167" fontId="0" fillId="0" borderId="1" xfId="0" applyNumberFormat="1" applyBorder="1"/>
    <xf numFmtId="0" fontId="0" fillId="3" borderId="1" xfId="0" applyFill="1" applyBorder="1" applyAlignment="1">
      <alignment horizontal="center"/>
    </xf>
    <xf numFmtId="165" fontId="0" fillId="0" borderId="0" xfId="0" applyNumberFormat="1"/>
    <xf numFmtId="0" fontId="2" fillId="4" borderId="1" xfId="0" applyFont="1" applyFill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zoomScale="160" zoomScaleNormal="160" workbookViewId="0">
      <selection activeCell="J16" sqref="J16"/>
    </sheetView>
  </sheetViews>
  <sheetFormatPr defaultRowHeight="15" x14ac:dyDescent="0.25"/>
  <cols>
    <col min="1" max="1" width="30.28515625" bestFit="1" customWidth="1"/>
    <col min="2" max="3" width="20.5703125" bestFit="1" customWidth="1"/>
    <col min="6" max="6" width="11" bestFit="1" customWidth="1"/>
    <col min="10" max="10" width="10.42578125" bestFit="1" customWidth="1"/>
    <col min="11" max="11" width="20.140625" customWidth="1"/>
  </cols>
  <sheetData>
    <row r="1" spans="1:11" x14ac:dyDescent="0.25">
      <c r="A1" s="13"/>
      <c r="B1" s="13" t="s">
        <v>13</v>
      </c>
      <c r="C1" s="13" t="s">
        <v>14</v>
      </c>
      <c r="E1" s="7" t="s">
        <v>16</v>
      </c>
      <c r="F1" s="7"/>
      <c r="G1" s="7"/>
      <c r="H1" s="7"/>
      <c r="J1" s="3" t="s">
        <v>0</v>
      </c>
      <c r="K1" s="4"/>
    </row>
    <row r="2" spans="1:11" x14ac:dyDescent="0.25">
      <c r="A2" s="14" t="s">
        <v>15</v>
      </c>
      <c r="B2" s="2">
        <f>SUM($K$2:$K$13)</f>
        <v>140000</v>
      </c>
      <c r="C2" s="2">
        <f>SUM($K$2:$K$13)</f>
        <v>140000</v>
      </c>
      <c r="E2" s="6" t="s">
        <v>25</v>
      </c>
      <c r="F2" s="6" t="s">
        <v>17</v>
      </c>
      <c r="G2" s="6" t="s">
        <v>19</v>
      </c>
      <c r="H2" s="6" t="s">
        <v>18</v>
      </c>
      <c r="J2" s="1" t="s">
        <v>1</v>
      </c>
      <c r="K2" s="2">
        <v>10000</v>
      </c>
    </row>
    <row r="3" spans="1:11" x14ac:dyDescent="0.25">
      <c r="A3" s="14" t="s">
        <v>28</v>
      </c>
      <c r="B3" s="2">
        <f>IF(B2&gt;870000,0,$H$9)</f>
        <v>33000</v>
      </c>
      <c r="C3" s="2">
        <f>IF(C2&gt;870000,0,$H$9)</f>
        <v>33000</v>
      </c>
      <c r="E3" s="1">
        <v>1</v>
      </c>
      <c r="F3" s="5">
        <v>0</v>
      </c>
      <c r="G3" s="9">
        <v>0.15</v>
      </c>
      <c r="H3" s="5">
        <v>16500</v>
      </c>
      <c r="J3" s="1" t="s">
        <v>2</v>
      </c>
      <c r="K3" s="2">
        <v>10000</v>
      </c>
    </row>
    <row r="4" spans="1:11" x14ac:dyDescent="0.25">
      <c r="A4" s="14" t="s">
        <v>22</v>
      </c>
      <c r="B4" s="2">
        <f>IF(B2&lt;H9,0,B2-H9)</f>
        <v>107000</v>
      </c>
      <c r="C4" s="2">
        <f>IF(C2&lt;H9,0,C2-H9)</f>
        <v>107000</v>
      </c>
      <c r="E4" s="1">
        <v>2</v>
      </c>
      <c r="F4" s="5">
        <v>110000</v>
      </c>
      <c r="G4" s="9">
        <v>0.2</v>
      </c>
      <c r="H4" s="5">
        <v>40500</v>
      </c>
      <c r="J4" s="1" t="s">
        <v>3</v>
      </c>
      <c r="K4" s="2">
        <v>10000</v>
      </c>
    </row>
    <row r="5" spans="1:11" x14ac:dyDescent="0.25">
      <c r="A5" s="14" t="s">
        <v>23</v>
      </c>
      <c r="B5" s="2">
        <f>B4*0.15</f>
        <v>16050</v>
      </c>
      <c r="C5" s="2">
        <f>H12*(C4/C2)</f>
        <v>23831.192857142854</v>
      </c>
      <c r="E5" s="1">
        <v>3</v>
      </c>
      <c r="F5" s="5">
        <v>230000</v>
      </c>
      <c r="G5" s="9">
        <v>0.27</v>
      </c>
      <c r="H5" s="5">
        <v>135000</v>
      </c>
      <c r="J5" s="1" t="s">
        <v>4</v>
      </c>
      <c r="K5" s="2">
        <v>10000</v>
      </c>
    </row>
    <row r="6" spans="1:11" x14ac:dyDescent="0.25">
      <c r="A6" s="14" t="s">
        <v>24</v>
      </c>
      <c r="B6" s="2">
        <f>B4-B5</f>
        <v>90950</v>
      </c>
      <c r="C6" s="2">
        <f>C4-C5*(C4/C2)</f>
        <v>88786.159744897959</v>
      </c>
      <c r="E6" s="1">
        <v>4</v>
      </c>
      <c r="F6" s="5">
        <v>580000</v>
      </c>
      <c r="G6" s="9">
        <v>0.35</v>
      </c>
      <c r="H6" s="5">
        <v>982000</v>
      </c>
      <c r="J6" s="1" t="s">
        <v>5</v>
      </c>
      <c r="K6" s="2">
        <v>10000</v>
      </c>
    </row>
    <row r="7" spans="1:11" x14ac:dyDescent="0.25">
      <c r="A7" s="14" t="s">
        <v>26</v>
      </c>
      <c r="B7" s="1">
        <f>_xlfn.XLOOKUP(B6,$F$3:$F$7,$E$3:$E$7,,-1)</f>
        <v>1</v>
      </c>
      <c r="C7" s="1">
        <f>_xlfn.XLOOKUP(C6,$F$3:$F$7,$E$3:$E$7,,-1)</f>
        <v>1</v>
      </c>
      <c r="E7" s="1">
        <v>5</v>
      </c>
      <c r="F7" s="5">
        <v>3000000</v>
      </c>
      <c r="G7" s="9">
        <v>0.4</v>
      </c>
      <c r="H7" s="5"/>
      <c r="J7" s="1" t="s">
        <v>6</v>
      </c>
      <c r="K7" s="2">
        <v>10000</v>
      </c>
    </row>
    <row r="8" spans="1:11" x14ac:dyDescent="0.25">
      <c r="A8" s="14" t="s">
        <v>30</v>
      </c>
      <c r="B8" s="2">
        <f>IF(B2&lt;H9,0,(B6-_xlfn.XLOOKUP(B7,E3:E7,F3:F7))*_xlfn.XLOOKUP(B7,E3:E7,G3:G7)+_xlfn.XLOOKUP(B7-1,E3:E7,H3:H7,0)+H10)</f>
        <v>14314.9</v>
      </c>
      <c r="C8" s="2">
        <f>IF(C2&lt;H9,0,(C6-_xlfn.XLOOKUP(C7,E3:E7,F3:F7))*_xlfn.XLOOKUP(C7,E3:E7,G3:G7)+_xlfn.XLOOKUP(C7-1,E3:E7,H3:H7,0)+H10)</f>
        <v>13990.323961734694</v>
      </c>
      <c r="J8" s="1" t="s">
        <v>7</v>
      </c>
      <c r="K8" s="2">
        <v>10000</v>
      </c>
    </row>
    <row r="9" spans="1:11" x14ac:dyDescent="0.25">
      <c r="E9" s="11" t="s">
        <v>20</v>
      </c>
      <c r="F9" s="11"/>
      <c r="G9" s="11"/>
      <c r="H9" s="2">
        <v>33000</v>
      </c>
      <c r="J9" s="1" t="s">
        <v>8</v>
      </c>
      <c r="K9" s="2">
        <v>10000</v>
      </c>
    </row>
    <row r="10" spans="1:11" x14ac:dyDescent="0.25">
      <c r="E10" s="11" t="s">
        <v>21</v>
      </c>
      <c r="F10" s="11"/>
      <c r="G10" s="11"/>
      <c r="H10" s="10">
        <v>672.4</v>
      </c>
      <c r="J10" s="1" t="s">
        <v>9</v>
      </c>
      <c r="K10" s="2">
        <v>15000</v>
      </c>
    </row>
    <row r="11" spans="1:11" x14ac:dyDescent="0.25">
      <c r="E11" s="11" t="s">
        <v>27</v>
      </c>
      <c r="F11" s="11"/>
      <c r="G11" s="11"/>
      <c r="H11" s="8">
        <v>0.15</v>
      </c>
      <c r="J11" s="1" t="s">
        <v>10</v>
      </c>
      <c r="K11" s="2">
        <v>15000</v>
      </c>
    </row>
    <row r="12" spans="1:11" x14ac:dyDescent="0.25">
      <c r="E12" s="11" t="s">
        <v>29</v>
      </c>
      <c r="F12" s="11"/>
      <c r="G12" s="11"/>
      <c r="H12" s="5">
        <v>31181</v>
      </c>
      <c r="J12" s="1" t="s">
        <v>11</v>
      </c>
      <c r="K12" s="2">
        <v>15000</v>
      </c>
    </row>
    <row r="13" spans="1:11" x14ac:dyDescent="0.25">
      <c r="J13" s="1" t="s">
        <v>12</v>
      </c>
      <c r="K13" s="2">
        <v>15000</v>
      </c>
    </row>
    <row r="15" spans="1:11" x14ac:dyDescent="0.25">
      <c r="C15" s="12"/>
    </row>
  </sheetData>
  <mergeCells count="6">
    <mergeCell ref="E11:G11"/>
    <mergeCell ref="E12:G12"/>
    <mergeCell ref="J1:K1"/>
    <mergeCell ref="E1:H1"/>
    <mergeCell ref="E9:G9"/>
    <mergeCell ref="E10:G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2025-03-18T14:39:38Z</dcterms:modified>
</cp:coreProperties>
</file>