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54 dolar vs vadeli vs euro vs bist vs altın\"/>
    </mc:Choice>
  </mc:AlternateContent>
  <xr:revisionPtr revIDLastSave="0" documentId="13_ncr:1_{56251024-81CC-4207-A440-00FF002FD44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usdtry" sheetId="2" r:id="rId2"/>
    <sheet name="eurtry" sheetId="3" r:id="rId3"/>
    <sheet name="altın" sheetId="4" r:id="rId4"/>
    <sheet name="vadeli" sheetId="5" r:id="rId5"/>
    <sheet name="bist10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3" i="1"/>
  <c r="B2" i="1"/>
  <c r="M5" i="1"/>
  <c r="M4" i="1"/>
  <c r="M3" i="1"/>
  <c r="M2" i="1"/>
</calcChain>
</file>

<file path=xl/sharedStrings.xml><?xml version="1.0" encoding="utf-8"?>
<sst xmlns="http://schemas.openxmlformats.org/spreadsheetml/2006/main" count="21" uniqueCount="9">
  <si>
    <t>Tarih</t>
  </si>
  <si>
    <t>Fiyat</t>
  </si>
  <si>
    <t>Faiz Oranı</t>
  </si>
  <si>
    <t>Vadeli</t>
  </si>
  <si>
    <t>USD</t>
  </si>
  <si>
    <t>EUR</t>
  </si>
  <si>
    <t>Altın</t>
  </si>
  <si>
    <t>BIST100</t>
  </si>
  <si>
    <t>Sermaye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</si>
</sst>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9" fontId="1" fillId="0" borderId="0" xfId="0" applyNumberFormat="1" applyFont="1"/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Vadeli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Sheet1!$A$2:$A$23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Sheet1!$B$2:$B$23</c:f>
              <c:numCache>
                <c:formatCode>#,##0</c:formatCode>
                <c:ptCount val="22"/>
                <c:pt idx="0">
                  <c:v>100000</c:v>
                </c:pt>
                <c:pt idx="1">
                  <c:v>101499.99999999999</c:v>
                </c:pt>
                <c:pt idx="2">
                  <c:v>102937.91666666666</c:v>
                </c:pt>
                <c:pt idx="3">
                  <c:v>104310.42222222222</c:v>
                </c:pt>
                <c:pt idx="4">
                  <c:v>105701.22785185186</c:v>
                </c:pt>
                <c:pt idx="5">
                  <c:v>107110.57755654323</c:v>
                </c:pt>
                <c:pt idx="6">
                  <c:v>108627.97740526093</c:v>
                </c:pt>
                <c:pt idx="7">
                  <c:v>110257.39706633984</c:v>
                </c:pt>
                <c:pt idx="8">
                  <c:v>111819.37685811298</c:v>
                </c:pt>
                <c:pt idx="9">
                  <c:v>113310.30188288783</c:v>
                </c:pt>
                <c:pt idx="10">
                  <c:v>114821.10590799301</c:v>
                </c:pt>
                <c:pt idx="11">
                  <c:v>116352.05398676626</c:v>
                </c:pt>
                <c:pt idx="12">
                  <c:v>118000.37475157878</c:v>
                </c:pt>
                <c:pt idx="13">
                  <c:v>119770.38037285245</c:v>
                </c:pt>
                <c:pt idx="14">
                  <c:v>121666.74472875595</c:v>
                </c:pt>
                <c:pt idx="15">
                  <c:v>123694.52380756853</c:v>
                </c:pt>
                <c:pt idx="16">
                  <c:v>125859.177974201</c:v>
                </c:pt>
                <c:pt idx="17">
                  <c:v>128376.36153368502</c:v>
                </c:pt>
                <c:pt idx="18">
                  <c:v>131799.73117458328</c:v>
                </c:pt>
                <c:pt idx="19">
                  <c:v>134765.22512601141</c:v>
                </c:pt>
                <c:pt idx="20">
                  <c:v>137572.83398280331</c:v>
                </c:pt>
                <c:pt idx="21">
                  <c:v>141241.44288901138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1D-415F-A542-7DF5A812F338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USD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Sheet1!$A$2:$A$23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Sheet1!$C$2:$C$23</c:f>
              <c:numCache>
                <c:formatCode>#,##0</c:formatCode>
                <c:ptCount val="22"/>
                <c:pt idx="0">
                  <c:v>100000</c:v>
                </c:pt>
                <c:pt idx="1">
                  <c:v>100406.59912645309</c:v>
                </c:pt>
                <c:pt idx="2">
                  <c:v>102916.34920754661</c:v>
                </c:pt>
                <c:pt idx="3">
                  <c:v>110745.83405626005</c:v>
                </c:pt>
                <c:pt idx="4">
                  <c:v>112105.18772206423</c:v>
                </c:pt>
                <c:pt idx="5">
                  <c:v>123768.32147733531</c:v>
                </c:pt>
                <c:pt idx="6">
                  <c:v>125941.62775435077</c:v>
                </c:pt>
                <c:pt idx="7">
                  <c:v>135138.76421022459</c:v>
                </c:pt>
                <c:pt idx="8">
                  <c:v>137255.49361435696</c:v>
                </c:pt>
                <c:pt idx="9">
                  <c:v>139613.6176761238</c:v>
                </c:pt>
                <c:pt idx="10">
                  <c:v>140419.27234597891</c:v>
                </c:pt>
                <c:pt idx="11">
                  <c:v>140251.80480224497</c:v>
                </c:pt>
                <c:pt idx="12">
                  <c:v>141054.44203887964</c:v>
                </c:pt>
                <c:pt idx="13">
                  <c:v>141894.79719076966</c:v>
                </c:pt>
                <c:pt idx="14">
                  <c:v>142477.16180231288</c:v>
                </c:pt>
                <c:pt idx="15">
                  <c:v>144733.44749289018</c:v>
                </c:pt>
                <c:pt idx="16">
                  <c:v>145380.68691867264</c:v>
                </c:pt>
                <c:pt idx="17">
                  <c:v>156923.87770343159</c:v>
                </c:pt>
                <c:pt idx="18">
                  <c:v>196739.66340532427</c:v>
                </c:pt>
                <c:pt idx="19">
                  <c:v>203215.82945467439</c:v>
                </c:pt>
                <c:pt idx="20">
                  <c:v>201366.89724885527</c:v>
                </c:pt>
                <c:pt idx="21">
                  <c:v>206725.8586483408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1D-415F-A542-7DF5A812F33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EUR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Sheet1!$A$2:$A$23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Sheet1!$D$2:$D$23</c:f>
              <c:numCache>
                <c:formatCode>#,##0</c:formatCode>
                <c:ptCount val="22"/>
                <c:pt idx="0">
                  <c:v>100000</c:v>
                </c:pt>
                <c:pt idx="1">
                  <c:v>98841.487176438721</c:v>
                </c:pt>
                <c:pt idx="2">
                  <c:v>102496.680999465</c:v>
                </c:pt>
                <c:pt idx="3">
                  <c:v>107243.0168889241</c:v>
                </c:pt>
                <c:pt idx="4">
                  <c:v>103373.16133975337</c:v>
                </c:pt>
                <c:pt idx="5">
                  <c:v>116297.11824888871</c:v>
                </c:pt>
                <c:pt idx="6">
                  <c:v>115608.87972998856</c:v>
                </c:pt>
                <c:pt idx="7">
                  <c:v>120886.91620266707</c:v>
                </c:pt>
                <c:pt idx="8">
                  <c:v>120857.19380981629</c:v>
                </c:pt>
                <c:pt idx="9">
                  <c:v>119692.73650768488</c:v>
                </c:pt>
                <c:pt idx="10">
                  <c:v>121537.50635728957</c:v>
                </c:pt>
                <c:pt idx="11">
                  <c:v>127936.40728925173</c:v>
                </c:pt>
                <c:pt idx="12">
                  <c:v>132197.93792643378</c:v>
                </c:pt>
                <c:pt idx="13">
                  <c:v>134984.57738059855</c:v>
                </c:pt>
                <c:pt idx="14">
                  <c:v>131919.2079312554</c:v>
                </c:pt>
                <c:pt idx="15">
                  <c:v>137413.22712531622</c:v>
                </c:pt>
                <c:pt idx="16">
                  <c:v>141541.99774109814</c:v>
                </c:pt>
                <c:pt idx="17">
                  <c:v>146859.00357329211</c:v>
                </c:pt>
                <c:pt idx="18">
                  <c:v>187758.33713119462</c:v>
                </c:pt>
                <c:pt idx="19">
                  <c:v>195605.0488437989</c:v>
                </c:pt>
                <c:pt idx="20">
                  <c:v>191131.49847094799</c:v>
                </c:pt>
                <c:pt idx="21">
                  <c:v>191465.71026611447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1D-415F-A542-7DF5A812F338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Altın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Sheet1!$A$2:$A$23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Sheet1!$E$2:$E$23</c:f>
              <c:numCache>
                <c:formatCode>#,##0</c:formatCode>
                <c:ptCount val="22"/>
                <c:pt idx="0">
                  <c:v>100000</c:v>
                </c:pt>
                <c:pt idx="1">
                  <c:v>96932.855563776058</c:v>
                </c:pt>
                <c:pt idx="2">
                  <c:v>106926.06209407758</c:v>
                </c:pt>
                <c:pt idx="3">
                  <c:v>115162.67145948685</c:v>
                </c:pt>
                <c:pt idx="4">
                  <c:v>114181.7146011704</c:v>
                </c:pt>
                <c:pt idx="5">
                  <c:v>122012.22824545727</c:v>
                </c:pt>
                <c:pt idx="6">
                  <c:v>122288.12630055874</c:v>
                </c:pt>
                <c:pt idx="7">
                  <c:v>128201.21778300978</c:v>
                </c:pt>
                <c:pt idx="8">
                  <c:v>125994.03334219805</c:v>
                </c:pt>
                <c:pt idx="9">
                  <c:v>124489.76505182069</c:v>
                </c:pt>
                <c:pt idx="10">
                  <c:v>123186.02385402737</c:v>
                </c:pt>
                <c:pt idx="11">
                  <c:v>133926.13393596496</c:v>
                </c:pt>
                <c:pt idx="12">
                  <c:v>138181.19028143116</c:v>
                </c:pt>
                <c:pt idx="13">
                  <c:v>146940.22881010929</c:v>
                </c:pt>
                <c:pt idx="14">
                  <c:v>139720.74932348891</c:v>
                </c:pt>
                <c:pt idx="15">
                  <c:v>153145.09918591799</c:v>
                </c:pt>
                <c:pt idx="16">
                  <c:v>156646.19382941208</c:v>
                </c:pt>
                <c:pt idx="17">
                  <c:v>165414.81127640346</c:v>
                </c:pt>
                <c:pt idx="18">
                  <c:v>202624.24550263482</c:v>
                </c:pt>
                <c:pt idx="19">
                  <c:v>214360.18497395416</c:v>
                </c:pt>
                <c:pt idx="20">
                  <c:v>209927.41448609735</c:v>
                </c:pt>
                <c:pt idx="21">
                  <c:v>205443.59844670279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1D-415F-A542-7DF5A812F338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BIST100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Sheet1!$A$2:$A$23</c:f>
              <c:numCache>
                <c:formatCode>m/d/yyyy</c:formatCode>
                <c:ptCount val="2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  <c:pt idx="19">
                  <c:v>45139</c:v>
                </c:pt>
                <c:pt idx="20">
                  <c:v>45170</c:v>
                </c:pt>
                <c:pt idx="21">
                  <c:v>45200</c:v>
                </c:pt>
              </c:numCache>
            </c:numRef>
          </c:cat>
          <c:val>
            <c:numRef>
              <c:f>Sheet1!$F$2:$F$23</c:f>
              <c:numCache>
                <c:formatCode>#,##0</c:formatCode>
                <c:ptCount val="22"/>
                <c:pt idx="0">
                  <c:v>100000</c:v>
                </c:pt>
                <c:pt idx="1">
                  <c:v>107626.98730794924</c:v>
                </c:pt>
                <c:pt idx="2">
                  <c:v>105230.72812291249</c:v>
                </c:pt>
                <c:pt idx="3">
                  <c:v>119638.20975283901</c:v>
                </c:pt>
                <c:pt idx="4">
                  <c:v>131505.67802271209</c:v>
                </c:pt>
                <c:pt idx="5">
                  <c:v>136501.26920507682</c:v>
                </c:pt>
                <c:pt idx="6">
                  <c:v>128718.23647294589</c:v>
                </c:pt>
                <c:pt idx="7">
                  <c:v>138959.51903807616</c:v>
                </c:pt>
                <c:pt idx="8">
                  <c:v>169320.50768203073</c:v>
                </c:pt>
                <c:pt idx="9">
                  <c:v>170784.76953907814</c:v>
                </c:pt>
                <c:pt idx="10">
                  <c:v>213089.64595858383</c:v>
                </c:pt>
                <c:pt idx="11">
                  <c:v>269675.35070140281</c:v>
                </c:pt>
                <c:pt idx="12">
                  <c:v>297578.08951235807</c:v>
                </c:pt>
                <c:pt idx="13">
                  <c:v>267138.00935203739</c:v>
                </c:pt>
                <c:pt idx="14">
                  <c:v>281028.18971275887</c:v>
                </c:pt>
                <c:pt idx="15">
                  <c:v>256855.04342017366</c:v>
                </c:pt>
                <c:pt idx="16">
                  <c:v>247340.54776219104</c:v>
                </c:pt>
                <c:pt idx="17">
                  <c:v>263387.04074816301</c:v>
                </c:pt>
                <c:pt idx="18">
                  <c:v>313546.02538410149</c:v>
                </c:pt>
                <c:pt idx="19">
                  <c:v>385282.03072812292</c:v>
                </c:pt>
                <c:pt idx="20">
                  <c:v>425739.4789579158</c:v>
                </c:pt>
                <c:pt idx="21">
                  <c:v>447540.41416165669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1D-415F-A542-7DF5A812F3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2014192"/>
        <c:axId val="1670335696"/>
      </c:lineChart>
      <c:dateAx>
        <c:axId val="18120141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670335696"/>
        <c:crosses val="autoZero"/>
        <c:auto val="1"/>
        <c:lblOffset val="100"/>
        <c:baseTimeUnit val="months"/>
      </c:dateAx>
      <c:valAx>
        <c:axId val="167033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81201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434340</xdr:colOff>
      <xdr:row>5</xdr:row>
      <xdr:rowOff>80010</xdr:rowOff>
    </xdr:from>
    <xdr:to>
      <xdr:col>18</xdr:col>
      <xdr:colOff>541020</xdr:colOff>
      <xdr:row>26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E0588E-46B5-F168-943A-7AFFF1543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167640</xdr:rowOff>
    </xdr:from>
    <xdr:to>
      <xdr:col>8</xdr:col>
      <xdr:colOff>422262</xdr:colOff>
      <xdr:row>31</xdr:row>
      <xdr:rowOff>109843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05951-281C-64AD-FE02-C9832B282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39640"/>
          <a:ext cx="5398122" cy="10394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I36" sqref="I36"/>
    </sheetView>
  </sheetViews>
  <sheetFormatPr defaultRowHeight="14.4" x14ac:dyDescent="0.3"/>
  <cols>
    <col min="1" max="1" width="9.109375" bestFit="1" customWidth="1"/>
    <col min="3" max="3" width="10.109375" bestFit="1" customWidth="1"/>
  </cols>
  <sheetData>
    <row r="1" spans="1:13" x14ac:dyDescent="0.3">
      <c r="A1" s="1" t="s">
        <v>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L1" t="s">
        <v>8</v>
      </c>
      <c r="M1">
        <v>100000</v>
      </c>
    </row>
    <row r="2" spans="1:13" x14ac:dyDescent="0.3">
      <c r="A2" s="3">
        <v>44562</v>
      </c>
      <c r="B2" s="6">
        <f>M1</f>
        <v>100000</v>
      </c>
      <c r="C2" s="6">
        <f>$M$2*VLOOKUP(A2,usdtry!$A$2:$B$23,2,FALSE)</f>
        <v>100000</v>
      </c>
      <c r="D2" s="6">
        <f>$M$3*VLOOKUP(A2,eurtry!$A$2:$B$23,2,FALSE)</f>
        <v>100000</v>
      </c>
      <c r="E2" s="6">
        <f>$M$4*VLOOKUP(A2,altın!$A$2:$B$23,2,FALSE)</f>
        <v>100000</v>
      </c>
      <c r="F2" s="6">
        <f>$M$5*VLOOKUP(A2,bist100!$A$2:$B$23,2,FALSE)</f>
        <v>100000</v>
      </c>
      <c r="L2" t="s">
        <v>4</v>
      </c>
      <c r="M2">
        <f>M1/usdtry!B23</f>
        <v>7543.5830510776013</v>
      </c>
    </row>
    <row r="3" spans="1:13" x14ac:dyDescent="0.3">
      <c r="A3" s="3">
        <v>44593</v>
      </c>
      <c r="B3" s="6">
        <f>B2*(1+(VLOOKUP(A2,vadeli!$A$2:$B$23,2,FALSE)/100)/12)</f>
        <v>101499.99999999999</v>
      </c>
      <c r="C3" s="6">
        <f>$M$2*VLOOKUP(A3,usdtry!$A$2:$B$23,2,FALSE)</f>
        <v>100406.59912645309</v>
      </c>
      <c r="D3" s="6">
        <f>$M$3*VLOOKUP(A3,eurtry!$A$2:$B$23,2,FALSE)</f>
        <v>98841.487176438721</v>
      </c>
      <c r="E3" s="6">
        <f>$M$4*VLOOKUP(A3,altın!$A$2:$B$23,2,FALSE)</f>
        <v>96932.855563776058</v>
      </c>
      <c r="F3" s="6">
        <f>$M$5*VLOOKUP(A3,bist100!$A$2:$B$23,2,FALSE)</f>
        <v>107626.98730794924</v>
      </c>
      <c r="L3" t="s">
        <v>5</v>
      </c>
      <c r="M3">
        <f>M1/eurtry!B23</f>
        <v>6604.9761890608379</v>
      </c>
    </row>
    <row r="4" spans="1:13" x14ac:dyDescent="0.3">
      <c r="A4" s="3">
        <v>44621</v>
      </c>
      <c r="B4" s="6">
        <f>B3*(1+(VLOOKUP(A3,vadeli!$A$2:$B$23,2,FALSE)/100)/12)</f>
        <v>102937.91666666666</v>
      </c>
      <c r="C4" s="6">
        <f>$M$2*VLOOKUP(A4,usdtry!$A$2:$B$23,2,FALSE)</f>
        <v>102916.34920754661</v>
      </c>
      <c r="D4" s="6">
        <f>$M$3*VLOOKUP(A4,eurtry!$A$2:$B$23,2,FALSE)</f>
        <v>102496.680999465</v>
      </c>
      <c r="E4" s="6">
        <f>$M$4*VLOOKUP(A4,altın!$A$2:$B$23,2,FALSE)</f>
        <v>106926.06209407758</v>
      </c>
      <c r="F4" s="6">
        <f>$M$5*VLOOKUP(A4,bist100!$A$2:$B$23,2,FALSE)</f>
        <v>105230.72812291249</v>
      </c>
      <c r="L4" t="s">
        <v>6</v>
      </c>
      <c r="M4">
        <f>M1/altın!B23</f>
        <v>126.03839885859627</v>
      </c>
    </row>
    <row r="5" spans="1:13" x14ac:dyDescent="0.3">
      <c r="A5" s="3">
        <v>44652</v>
      </c>
      <c r="B5" s="6">
        <f>B4*(1+(VLOOKUP(A4,vadeli!$A$2:$B$23,2,FALSE)/100)/12)</f>
        <v>104310.42222222222</v>
      </c>
      <c r="C5" s="6">
        <f>$M$2*VLOOKUP(A5,usdtry!$A$2:$B$23,2,FALSE)</f>
        <v>110745.83405626005</v>
      </c>
      <c r="D5" s="6">
        <f>$M$3*VLOOKUP(A5,eurtry!$A$2:$B$23,2,FALSE)</f>
        <v>107243.0168889241</v>
      </c>
      <c r="E5" s="6">
        <f>$M$4*VLOOKUP(A5,altın!$A$2:$B$23,2,FALSE)</f>
        <v>115162.67145948685</v>
      </c>
      <c r="F5" s="6">
        <f>$M$5*VLOOKUP(A5,bist100!$A$2:$B$23,2,FALSE)</f>
        <v>119638.20975283901</v>
      </c>
      <c r="L5" t="s">
        <v>7</v>
      </c>
      <c r="M5">
        <f>M1/bist100!B23</f>
        <v>53.440213760855045</v>
      </c>
    </row>
    <row r="6" spans="1:13" x14ac:dyDescent="0.3">
      <c r="A6" s="3">
        <v>44682</v>
      </c>
      <c r="B6" s="6">
        <f>B5*(1+(VLOOKUP(A5,vadeli!$A$2:$B$23,2,FALSE)/100)/12)</f>
        <v>105701.22785185186</v>
      </c>
      <c r="C6" s="6">
        <f>$M$2*VLOOKUP(A6,usdtry!$A$2:$B$23,2,FALSE)</f>
        <v>112105.18772206423</v>
      </c>
      <c r="D6" s="6">
        <f>$M$3*VLOOKUP(A6,eurtry!$A$2:$B$23,2,FALSE)</f>
        <v>103373.16133975337</v>
      </c>
      <c r="E6" s="6">
        <f>$M$4*VLOOKUP(A6,altın!$A$2:$B$23,2,FALSE)</f>
        <v>114181.7146011704</v>
      </c>
      <c r="F6" s="6">
        <f>$M$5*VLOOKUP(A6,bist100!$A$2:$B$23,2,FALSE)</f>
        <v>131505.67802271209</v>
      </c>
    </row>
    <row r="7" spans="1:13" x14ac:dyDescent="0.3">
      <c r="A7" s="3">
        <v>44713</v>
      </c>
      <c r="B7" s="6">
        <f>B6*(1+(VLOOKUP(A6,vadeli!$A$2:$B$23,2,FALSE)/100)/12)</f>
        <v>107110.57755654323</v>
      </c>
      <c r="C7" s="6">
        <f>$M$2*VLOOKUP(A7,usdtry!$A$2:$B$23,2,FALSE)</f>
        <v>123768.32147733531</v>
      </c>
      <c r="D7" s="6">
        <f>$M$3*VLOOKUP(A7,eurtry!$A$2:$B$23,2,FALSE)</f>
        <v>116297.11824888871</v>
      </c>
      <c r="E7" s="6">
        <f>$M$4*VLOOKUP(A7,altın!$A$2:$B$23,2,FALSE)</f>
        <v>122012.22824545727</v>
      </c>
      <c r="F7" s="6">
        <f>$M$5*VLOOKUP(A7,bist100!$A$2:$B$23,2,FALSE)</f>
        <v>136501.26920507682</v>
      </c>
    </row>
    <row r="8" spans="1:13" x14ac:dyDescent="0.3">
      <c r="A8" s="3">
        <v>44743</v>
      </c>
      <c r="B8" s="6">
        <f>B7*(1+(VLOOKUP(A7,vadeli!$A$2:$B$23,2,FALSE)/100)/12)</f>
        <v>108627.97740526093</v>
      </c>
      <c r="C8" s="6">
        <f>$M$2*VLOOKUP(A8,usdtry!$A$2:$B$23,2,FALSE)</f>
        <v>125941.62775435077</v>
      </c>
      <c r="D8" s="6">
        <f>$M$3*VLOOKUP(A8,eurtry!$A$2:$B$23,2,FALSE)</f>
        <v>115608.87972998856</v>
      </c>
      <c r="E8" s="6">
        <f>$M$4*VLOOKUP(A8,altın!$A$2:$B$23,2,FALSE)</f>
        <v>122288.12630055874</v>
      </c>
      <c r="F8" s="6">
        <f>$M$5*VLOOKUP(A8,bist100!$A$2:$B$23,2,FALSE)</f>
        <v>128718.23647294589</v>
      </c>
    </row>
    <row r="9" spans="1:13" x14ac:dyDescent="0.3">
      <c r="A9" s="3">
        <v>44774</v>
      </c>
      <c r="B9" s="6">
        <f>B8*(1+(VLOOKUP(A8,vadeli!$A$2:$B$23,2,FALSE)/100)/12)</f>
        <v>110257.39706633984</v>
      </c>
      <c r="C9" s="6">
        <f>$M$2*VLOOKUP(A9,usdtry!$A$2:$B$23,2,FALSE)</f>
        <v>135138.76421022459</v>
      </c>
      <c r="D9" s="6">
        <f>$M$3*VLOOKUP(A9,eurtry!$A$2:$B$23,2,FALSE)</f>
        <v>120886.91620266707</v>
      </c>
      <c r="E9" s="6">
        <f>$M$4*VLOOKUP(A9,altın!$A$2:$B$23,2,FALSE)</f>
        <v>128201.21778300978</v>
      </c>
      <c r="F9" s="6">
        <f>$M$5*VLOOKUP(A9,bist100!$A$2:$B$23,2,FALSE)</f>
        <v>138959.51903807616</v>
      </c>
    </row>
    <row r="10" spans="1:13" x14ac:dyDescent="0.3">
      <c r="A10" s="3">
        <v>44805</v>
      </c>
      <c r="B10" s="6">
        <f>B9*(1+(VLOOKUP(A9,vadeli!$A$2:$B$23,2,FALSE)/100)/12)</f>
        <v>111819.37685811298</v>
      </c>
      <c r="C10" s="6">
        <f>$M$2*VLOOKUP(A10,usdtry!$A$2:$B$23,2,FALSE)</f>
        <v>137255.49361435696</v>
      </c>
      <c r="D10" s="6">
        <f>$M$3*VLOOKUP(A10,eurtry!$A$2:$B$23,2,FALSE)</f>
        <v>120857.19380981629</v>
      </c>
      <c r="E10" s="6">
        <f>$M$4*VLOOKUP(A10,altın!$A$2:$B$23,2,FALSE)</f>
        <v>125994.03334219805</v>
      </c>
      <c r="F10" s="6">
        <f>$M$5*VLOOKUP(A10,bist100!$A$2:$B$23,2,FALSE)</f>
        <v>169320.50768203073</v>
      </c>
    </row>
    <row r="11" spans="1:13" x14ac:dyDescent="0.3">
      <c r="A11" s="3">
        <v>44835</v>
      </c>
      <c r="B11" s="6">
        <f>B10*(1+(VLOOKUP(A10,vadeli!$A$2:$B$23,2,FALSE)/100)/12)</f>
        <v>113310.30188288783</v>
      </c>
      <c r="C11" s="6">
        <f>$M$2*VLOOKUP(A11,usdtry!$A$2:$B$23,2,FALSE)</f>
        <v>139613.6176761238</v>
      </c>
      <c r="D11" s="6">
        <f>$M$3*VLOOKUP(A11,eurtry!$A$2:$B$23,2,FALSE)</f>
        <v>119692.73650768488</v>
      </c>
      <c r="E11" s="6">
        <f>$M$4*VLOOKUP(A11,altın!$A$2:$B$23,2,FALSE)</f>
        <v>124489.76505182069</v>
      </c>
      <c r="F11" s="6">
        <f>$M$5*VLOOKUP(A11,bist100!$A$2:$B$23,2,FALSE)</f>
        <v>170784.76953907814</v>
      </c>
    </row>
    <row r="12" spans="1:13" x14ac:dyDescent="0.3">
      <c r="A12" s="3">
        <v>44866</v>
      </c>
      <c r="B12" s="6">
        <f>B11*(1+(VLOOKUP(A11,vadeli!$A$2:$B$23,2,FALSE)/100)/12)</f>
        <v>114821.10590799301</v>
      </c>
      <c r="C12" s="6">
        <f>$M$2*VLOOKUP(A12,usdtry!$A$2:$B$23,2,FALSE)</f>
        <v>140419.27234597891</v>
      </c>
      <c r="D12" s="6">
        <f>$M$3*VLOOKUP(A12,eurtry!$A$2:$B$23,2,FALSE)</f>
        <v>121537.50635728957</v>
      </c>
      <c r="E12" s="6">
        <f>$M$4*VLOOKUP(A12,altın!$A$2:$B$23,2,FALSE)</f>
        <v>123186.02385402737</v>
      </c>
      <c r="F12" s="6">
        <f>$M$5*VLOOKUP(A12,bist100!$A$2:$B$23,2,FALSE)</f>
        <v>213089.64595858383</v>
      </c>
    </row>
    <row r="13" spans="1:13" x14ac:dyDescent="0.3">
      <c r="A13" s="3">
        <v>44896</v>
      </c>
      <c r="B13" s="6">
        <f>B12*(1+(VLOOKUP(A12,vadeli!$A$2:$B$23,2,FALSE)/100)/12)</f>
        <v>116352.05398676626</v>
      </c>
      <c r="C13" s="6">
        <f>$M$2*VLOOKUP(A13,usdtry!$A$2:$B$23,2,FALSE)</f>
        <v>140251.80480224497</v>
      </c>
      <c r="D13" s="6">
        <f>$M$3*VLOOKUP(A13,eurtry!$A$2:$B$23,2,FALSE)</f>
        <v>127936.40728925173</v>
      </c>
      <c r="E13" s="6">
        <f>$M$4*VLOOKUP(A13,altın!$A$2:$B$23,2,FALSE)</f>
        <v>133926.13393596496</v>
      </c>
      <c r="F13" s="6">
        <f>$M$5*VLOOKUP(A13,bist100!$A$2:$B$23,2,FALSE)</f>
        <v>269675.35070140281</v>
      </c>
    </row>
    <row r="14" spans="1:13" x14ac:dyDescent="0.3">
      <c r="A14" s="3">
        <v>44927</v>
      </c>
      <c r="B14" s="6">
        <f>B13*(1+(VLOOKUP(A13,vadeli!$A$2:$B$23,2,FALSE)/100)/12)</f>
        <v>118000.37475157878</v>
      </c>
      <c r="C14" s="6">
        <f>$M$2*VLOOKUP(A14,usdtry!$A$2:$B$23,2,FALSE)</f>
        <v>141054.44203887964</v>
      </c>
      <c r="D14" s="6">
        <f>$M$3*VLOOKUP(A14,eurtry!$A$2:$B$23,2,FALSE)</f>
        <v>132197.93792643378</v>
      </c>
      <c r="E14" s="6">
        <f>$M$4*VLOOKUP(A14,altın!$A$2:$B$23,2,FALSE)</f>
        <v>138181.19028143116</v>
      </c>
      <c r="F14" s="6">
        <f>$M$5*VLOOKUP(A14,bist100!$A$2:$B$23,2,FALSE)</f>
        <v>297578.08951235807</v>
      </c>
    </row>
    <row r="15" spans="1:13" x14ac:dyDescent="0.3">
      <c r="A15" s="3">
        <v>44958</v>
      </c>
      <c r="B15" s="6">
        <f>B14*(1+(VLOOKUP(A14,vadeli!$A$2:$B$23,2,FALSE)/100)/12)</f>
        <v>119770.38037285245</v>
      </c>
      <c r="C15" s="6">
        <f>$M$2*VLOOKUP(A15,usdtry!$A$2:$B$23,2,FALSE)</f>
        <v>141894.79719076966</v>
      </c>
      <c r="D15" s="6">
        <f>$M$3*VLOOKUP(A15,eurtry!$A$2:$B$23,2,FALSE)</f>
        <v>134984.57738059855</v>
      </c>
      <c r="E15" s="6">
        <f>$M$4*VLOOKUP(A15,altın!$A$2:$B$23,2,FALSE)</f>
        <v>146940.22881010929</v>
      </c>
      <c r="F15" s="6">
        <f>$M$5*VLOOKUP(A15,bist100!$A$2:$B$23,2,FALSE)</f>
        <v>267138.00935203739</v>
      </c>
    </row>
    <row r="16" spans="1:13" x14ac:dyDescent="0.3">
      <c r="A16" s="3">
        <v>44986</v>
      </c>
      <c r="B16" s="6">
        <f>B15*(1+(VLOOKUP(A15,vadeli!$A$2:$B$23,2,FALSE)/100)/12)</f>
        <v>121666.74472875595</v>
      </c>
      <c r="C16" s="6">
        <f>$M$2*VLOOKUP(A16,usdtry!$A$2:$B$23,2,FALSE)</f>
        <v>142477.16180231288</v>
      </c>
      <c r="D16" s="6">
        <f>$M$3*VLOOKUP(A16,eurtry!$A$2:$B$23,2,FALSE)</f>
        <v>131919.2079312554</v>
      </c>
      <c r="E16" s="6">
        <f>$M$4*VLOOKUP(A16,altın!$A$2:$B$23,2,FALSE)</f>
        <v>139720.74932348891</v>
      </c>
      <c r="F16" s="6">
        <f>$M$5*VLOOKUP(A16,bist100!$A$2:$B$23,2,FALSE)</f>
        <v>281028.18971275887</v>
      </c>
    </row>
    <row r="17" spans="1:6" x14ac:dyDescent="0.3">
      <c r="A17" s="3">
        <v>45017</v>
      </c>
      <c r="B17" s="6">
        <f>B16*(1+(VLOOKUP(A16,vadeli!$A$2:$B$23,2,FALSE)/100)/12)</f>
        <v>123694.52380756853</v>
      </c>
      <c r="C17" s="6">
        <f>$M$2*VLOOKUP(A17,usdtry!$A$2:$B$23,2,FALSE)</f>
        <v>144733.44749289018</v>
      </c>
      <c r="D17" s="6">
        <f>$M$3*VLOOKUP(A17,eurtry!$A$2:$B$23,2,FALSE)</f>
        <v>137413.22712531622</v>
      </c>
      <c r="E17" s="6">
        <f>$M$4*VLOOKUP(A17,altın!$A$2:$B$23,2,FALSE)</f>
        <v>153145.09918591799</v>
      </c>
      <c r="F17" s="6">
        <f>$M$5*VLOOKUP(A17,bist100!$A$2:$B$23,2,FALSE)</f>
        <v>256855.04342017366</v>
      </c>
    </row>
    <row r="18" spans="1:6" x14ac:dyDescent="0.3">
      <c r="A18" s="3">
        <v>45047</v>
      </c>
      <c r="B18" s="6">
        <f>B17*(1+(VLOOKUP(A17,vadeli!$A$2:$B$23,2,FALSE)/100)/12)</f>
        <v>125859.177974201</v>
      </c>
      <c r="C18" s="6">
        <f>$M$2*VLOOKUP(A18,usdtry!$A$2:$B$23,2,FALSE)</f>
        <v>145380.68691867264</v>
      </c>
      <c r="D18" s="6">
        <f>$M$3*VLOOKUP(A18,eurtry!$A$2:$B$23,2,FALSE)</f>
        <v>141541.99774109814</v>
      </c>
      <c r="E18" s="6">
        <f>$M$4*VLOOKUP(A18,altın!$A$2:$B$23,2,FALSE)</f>
        <v>156646.19382941208</v>
      </c>
      <c r="F18" s="6">
        <f>$M$5*VLOOKUP(A18,bist100!$A$2:$B$23,2,FALSE)</f>
        <v>247340.54776219104</v>
      </c>
    </row>
    <row r="19" spans="1:6" x14ac:dyDescent="0.3">
      <c r="A19" s="3">
        <v>45078</v>
      </c>
      <c r="B19" s="6">
        <f>B18*(1+(VLOOKUP(A18,vadeli!$A$2:$B$23,2,FALSE)/100)/12)</f>
        <v>128376.36153368502</v>
      </c>
      <c r="C19" s="6">
        <f>$M$2*VLOOKUP(A19,usdtry!$A$2:$B$23,2,FALSE)</f>
        <v>156923.87770343159</v>
      </c>
      <c r="D19" s="6">
        <f>$M$3*VLOOKUP(A19,eurtry!$A$2:$B$23,2,FALSE)</f>
        <v>146859.00357329211</v>
      </c>
      <c r="E19" s="6">
        <f>$M$4*VLOOKUP(A19,altın!$A$2:$B$23,2,FALSE)</f>
        <v>165414.81127640346</v>
      </c>
      <c r="F19" s="6">
        <f>$M$5*VLOOKUP(A19,bist100!$A$2:$B$23,2,FALSE)</f>
        <v>263387.04074816301</v>
      </c>
    </row>
    <row r="20" spans="1:6" x14ac:dyDescent="0.3">
      <c r="A20" s="3">
        <v>45108</v>
      </c>
      <c r="B20" s="6">
        <f>B19*(1+(VLOOKUP(A19,vadeli!$A$2:$B$23,2,FALSE)/100)/12)</f>
        <v>131799.73117458328</v>
      </c>
      <c r="C20" s="6">
        <f>$M$2*VLOOKUP(A20,usdtry!$A$2:$B$23,2,FALSE)</f>
        <v>196739.66340532427</v>
      </c>
      <c r="D20" s="6">
        <f>$M$3*VLOOKUP(A20,eurtry!$A$2:$B$23,2,FALSE)</f>
        <v>187758.33713119462</v>
      </c>
      <c r="E20" s="6">
        <f>$M$4*VLOOKUP(A20,altın!$A$2:$B$23,2,FALSE)</f>
        <v>202624.24550263482</v>
      </c>
      <c r="F20" s="6">
        <f>$M$5*VLOOKUP(A20,bist100!$A$2:$B$23,2,FALSE)</f>
        <v>313546.02538410149</v>
      </c>
    </row>
    <row r="21" spans="1:6" x14ac:dyDescent="0.3">
      <c r="A21" s="3">
        <v>45139</v>
      </c>
      <c r="B21" s="6">
        <f>B20*(1+(VLOOKUP(A20,vadeli!$A$2:$B$23,2,FALSE)/100)/12)</f>
        <v>134765.22512601141</v>
      </c>
      <c r="C21" s="6">
        <f>$M$2*VLOOKUP(A21,usdtry!$A$2:$B$23,2,FALSE)</f>
        <v>203215.82945467439</v>
      </c>
      <c r="D21" s="6">
        <f>$M$3*VLOOKUP(A21,eurtry!$A$2:$B$23,2,FALSE)</f>
        <v>195605.0488437989</v>
      </c>
      <c r="E21" s="6">
        <f>$M$4*VLOOKUP(A21,altın!$A$2:$B$23,2,FALSE)</f>
        <v>214360.18497395416</v>
      </c>
      <c r="F21" s="6">
        <f>$M$5*VLOOKUP(A21,bist100!$A$2:$B$23,2,FALSE)</f>
        <v>385282.03072812292</v>
      </c>
    </row>
    <row r="22" spans="1:6" x14ac:dyDescent="0.3">
      <c r="A22" s="3">
        <v>45170</v>
      </c>
      <c r="B22" s="6">
        <f>B21*(1+(VLOOKUP(A21,vadeli!$A$2:$B$23,2,FALSE)/100)/12)</f>
        <v>137572.83398280331</v>
      </c>
      <c r="C22" s="6">
        <f>$M$2*VLOOKUP(A22,usdtry!$A$2:$B$23,2,FALSE)</f>
        <v>201366.89724885527</v>
      </c>
      <c r="D22" s="6">
        <f>$M$3*VLOOKUP(A22,eurtry!$A$2:$B$23,2,FALSE)</f>
        <v>191131.49847094799</v>
      </c>
      <c r="E22" s="6">
        <f>$M$4*VLOOKUP(A22,altın!$A$2:$B$23,2,FALSE)</f>
        <v>209927.41448609735</v>
      </c>
      <c r="F22" s="6">
        <f>$M$5*VLOOKUP(A22,bist100!$A$2:$B$23,2,FALSE)</f>
        <v>425739.4789579158</v>
      </c>
    </row>
    <row r="23" spans="1:6" x14ac:dyDescent="0.3">
      <c r="A23" s="3">
        <v>45200</v>
      </c>
      <c r="B23" s="6">
        <f>B22*(1+(VLOOKUP(A22,vadeli!$A$2:$B$23,2,FALSE)/100)/12)</f>
        <v>141241.44288901138</v>
      </c>
      <c r="C23" s="6">
        <f>$M$2*VLOOKUP(A23,usdtry!$A$2:$B$23,2,FALSE)</f>
        <v>206725.8586483408</v>
      </c>
      <c r="D23" s="6">
        <f>$M$3*VLOOKUP(A23,eurtry!$A$2:$B$23,2,FALSE)</f>
        <v>191465.71026611447</v>
      </c>
      <c r="E23" s="6">
        <f>$M$4*VLOOKUP(A23,altın!$A$2:$B$23,2,FALSE)</f>
        <v>205443.59844670279</v>
      </c>
      <c r="F23" s="6">
        <f>$M$5*VLOOKUP(A23,bist100!$A$2:$B$23,2,FALSE)</f>
        <v>447540.41416165669</v>
      </c>
    </row>
  </sheetData>
  <conditionalFormatting sqref="B23:F2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595B5-CA54-4041-90B9-F1C6BEBD3DA6}">
  <dimension ref="A1:B23"/>
  <sheetViews>
    <sheetView workbookViewId="0">
      <selection activeCell="A2" sqref="A2"/>
    </sheetView>
  </sheetViews>
  <sheetFormatPr defaultRowHeight="14.4" x14ac:dyDescent="0.3"/>
  <sheetData>
    <row r="1" spans="1:2" x14ac:dyDescent="0.3">
      <c r="A1" s="1" t="s">
        <v>0</v>
      </c>
      <c r="B1" s="2" t="s">
        <v>1</v>
      </c>
    </row>
    <row r="2" spans="1:2" x14ac:dyDescent="0.3">
      <c r="A2" s="3">
        <v>45200</v>
      </c>
      <c r="B2" s="4">
        <v>27.404199999999999</v>
      </c>
    </row>
    <row r="3" spans="1:2" x14ac:dyDescent="0.3">
      <c r="A3" s="3">
        <v>45170</v>
      </c>
      <c r="B3" s="4">
        <v>26.6938</v>
      </c>
    </row>
    <row r="4" spans="1:2" x14ac:dyDescent="0.3">
      <c r="A4" s="3">
        <v>45139</v>
      </c>
      <c r="B4" s="4">
        <v>26.9389</v>
      </c>
    </row>
    <row r="5" spans="1:2" x14ac:dyDescent="0.3">
      <c r="A5" s="3">
        <v>45108</v>
      </c>
      <c r="B5" s="4">
        <v>26.080400000000001</v>
      </c>
    </row>
    <row r="6" spans="1:2" x14ac:dyDescent="0.3">
      <c r="A6" s="3">
        <v>45078</v>
      </c>
      <c r="B6" s="4">
        <v>20.802299999999999</v>
      </c>
    </row>
    <row r="7" spans="1:2" x14ac:dyDescent="0.3">
      <c r="A7" s="3">
        <v>45047</v>
      </c>
      <c r="B7" s="4">
        <v>19.272099999999998</v>
      </c>
    </row>
    <row r="8" spans="1:2" x14ac:dyDescent="0.3">
      <c r="A8" s="3">
        <v>45017</v>
      </c>
      <c r="B8" s="4">
        <v>19.186299999999999</v>
      </c>
    </row>
    <row r="9" spans="1:2" x14ac:dyDescent="0.3">
      <c r="A9" s="3">
        <v>44986</v>
      </c>
      <c r="B9" s="4">
        <v>18.8872</v>
      </c>
    </row>
    <row r="10" spans="1:2" x14ac:dyDescent="0.3">
      <c r="A10" s="3">
        <v>44958</v>
      </c>
      <c r="B10" s="4">
        <v>18.809999999999999</v>
      </c>
    </row>
    <row r="11" spans="1:2" x14ac:dyDescent="0.3">
      <c r="A11" s="3">
        <v>44927</v>
      </c>
      <c r="B11" s="4">
        <v>18.698599999999999</v>
      </c>
    </row>
    <row r="12" spans="1:2" x14ac:dyDescent="0.3">
      <c r="A12" s="3">
        <v>44896</v>
      </c>
      <c r="B12" s="4">
        <v>18.592199999999998</v>
      </c>
    </row>
    <row r="13" spans="1:2" x14ac:dyDescent="0.3">
      <c r="A13" s="3">
        <v>44866</v>
      </c>
      <c r="B13" s="4">
        <v>18.6144</v>
      </c>
    </row>
    <row r="14" spans="1:2" x14ac:dyDescent="0.3">
      <c r="A14" s="3">
        <v>44835</v>
      </c>
      <c r="B14" s="4">
        <v>18.5076</v>
      </c>
    </row>
    <row r="15" spans="1:2" x14ac:dyDescent="0.3">
      <c r="A15" s="3">
        <v>44805</v>
      </c>
      <c r="B15" s="4">
        <v>18.195</v>
      </c>
    </row>
    <row r="16" spans="1:2" x14ac:dyDescent="0.3">
      <c r="A16" s="3">
        <v>44774</v>
      </c>
      <c r="B16" s="4">
        <v>17.914400000000001</v>
      </c>
    </row>
    <row r="17" spans="1:2" x14ac:dyDescent="0.3">
      <c r="A17" s="3">
        <v>44743</v>
      </c>
      <c r="B17" s="4">
        <v>16.6952</v>
      </c>
    </row>
    <row r="18" spans="1:2" x14ac:dyDescent="0.3">
      <c r="A18" s="3">
        <v>44713</v>
      </c>
      <c r="B18" s="4">
        <v>16.4071</v>
      </c>
    </row>
    <row r="19" spans="1:2" x14ac:dyDescent="0.3">
      <c r="A19" s="3">
        <v>44682</v>
      </c>
      <c r="B19" s="4">
        <v>14.861000000000001</v>
      </c>
    </row>
    <row r="20" spans="1:2" x14ac:dyDescent="0.3">
      <c r="A20" s="3">
        <v>44652</v>
      </c>
      <c r="B20" s="4">
        <v>14.6808</v>
      </c>
    </row>
    <row r="21" spans="1:2" x14ac:dyDescent="0.3">
      <c r="A21" s="3">
        <v>44621</v>
      </c>
      <c r="B21" s="4">
        <v>13.642899999999999</v>
      </c>
    </row>
    <row r="22" spans="1:2" x14ac:dyDescent="0.3">
      <c r="A22" s="3">
        <v>44593</v>
      </c>
      <c r="B22" s="4">
        <v>13.3102</v>
      </c>
    </row>
    <row r="23" spans="1:2" x14ac:dyDescent="0.3">
      <c r="A23" s="3">
        <v>44562</v>
      </c>
      <c r="B23" s="4">
        <v>13.2563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E3E26-2F4E-44AA-94CE-473FB8DD42DE}">
  <dimension ref="A1:B23"/>
  <sheetViews>
    <sheetView workbookViewId="0">
      <selection sqref="A1:B23"/>
    </sheetView>
  </sheetViews>
  <sheetFormatPr defaultRowHeight="14.4" x14ac:dyDescent="0.3"/>
  <sheetData>
    <row r="1" spans="1:2" x14ac:dyDescent="0.3">
      <c r="A1" s="1" t="s">
        <v>0</v>
      </c>
      <c r="B1" s="2" t="s">
        <v>1</v>
      </c>
    </row>
    <row r="2" spans="1:2" x14ac:dyDescent="0.3">
      <c r="A2" s="3">
        <v>45200</v>
      </c>
      <c r="B2" s="5">
        <v>28.988099999999999</v>
      </c>
    </row>
    <row r="3" spans="1:2" x14ac:dyDescent="0.3">
      <c r="A3" s="3">
        <v>45170</v>
      </c>
      <c r="B3" s="5">
        <v>28.9375</v>
      </c>
    </row>
    <row r="4" spans="1:2" x14ac:dyDescent="0.3">
      <c r="A4" s="3">
        <v>45139</v>
      </c>
      <c r="B4" s="5">
        <v>29.614799999999999</v>
      </c>
    </row>
    <row r="5" spans="1:2" x14ac:dyDescent="0.3">
      <c r="A5" s="3">
        <v>45108</v>
      </c>
      <c r="B5" s="5">
        <v>28.4268</v>
      </c>
    </row>
    <row r="6" spans="1:2" x14ac:dyDescent="0.3">
      <c r="A6" s="3">
        <v>45078</v>
      </c>
      <c r="B6" s="5">
        <v>22.2346</v>
      </c>
    </row>
    <row r="7" spans="1:2" x14ac:dyDescent="0.3">
      <c r="A7" s="3">
        <v>45047</v>
      </c>
      <c r="B7" s="5">
        <v>21.429600000000001</v>
      </c>
    </row>
    <row r="8" spans="1:2" x14ac:dyDescent="0.3">
      <c r="A8" s="3">
        <v>45017</v>
      </c>
      <c r="B8" s="5">
        <v>20.804500000000001</v>
      </c>
    </row>
    <row r="9" spans="1:2" x14ac:dyDescent="0.3">
      <c r="A9" s="3">
        <v>44986</v>
      </c>
      <c r="B9" s="5">
        <v>19.9727</v>
      </c>
    </row>
    <row r="10" spans="1:2" x14ac:dyDescent="0.3">
      <c r="A10" s="3">
        <v>44958</v>
      </c>
      <c r="B10" s="5">
        <v>20.436800000000002</v>
      </c>
    </row>
    <row r="11" spans="1:2" x14ac:dyDescent="0.3">
      <c r="A11" s="3">
        <v>44927</v>
      </c>
      <c r="B11" s="5">
        <v>20.014900000000001</v>
      </c>
    </row>
    <row r="12" spans="1:2" x14ac:dyDescent="0.3">
      <c r="A12" s="3">
        <v>44896</v>
      </c>
      <c r="B12" s="5">
        <v>19.369700000000002</v>
      </c>
    </row>
    <row r="13" spans="1:2" x14ac:dyDescent="0.3">
      <c r="A13" s="3">
        <v>44866</v>
      </c>
      <c r="B13" s="5">
        <v>18.4009</v>
      </c>
    </row>
    <row r="14" spans="1:2" x14ac:dyDescent="0.3">
      <c r="A14" s="3">
        <v>44835</v>
      </c>
      <c r="B14" s="5">
        <v>18.121600000000001</v>
      </c>
    </row>
    <row r="15" spans="1:2" x14ac:dyDescent="0.3">
      <c r="A15" s="3">
        <v>44805</v>
      </c>
      <c r="B15" s="5">
        <v>18.297899999999998</v>
      </c>
    </row>
    <row r="16" spans="1:2" x14ac:dyDescent="0.3">
      <c r="A16" s="3">
        <v>44774</v>
      </c>
      <c r="B16" s="5">
        <v>18.302399999999999</v>
      </c>
    </row>
    <row r="17" spans="1:2" x14ac:dyDescent="0.3">
      <c r="A17" s="3">
        <v>44743</v>
      </c>
      <c r="B17" s="5">
        <v>17.503299999999999</v>
      </c>
    </row>
    <row r="18" spans="1:2" x14ac:dyDescent="0.3">
      <c r="A18" s="3">
        <v>44713</v>
      </c>
      <c r="B18" s="5">
        <v>17.607500000000002</v>
      </c>
    </row>
    <row r="19" spans="1:2" x14ac:dyDescent="0.3">
      <c r="A19" s="3">
        <v>44682</v>
      </c>
      <c r="B19" s="5">
        <v>15.6508</v>
      </c>
    </row>
    <row r="20" spans="1:2" x14ac:dyDescent="0.3">
      <c r="A20" s="3">
        <v>44652</v>
      </c>
      <c r="B20" s="5">
        <v>16.236699999999999</v>
      </c>
    </row>
    <row r="21" spans="1:2" x14ac:dyDescent="0.3">
      <c r="A21" s="3">
        <v>44621</v>
      </c>
      <c r="B21" s="5">
        <v>15.5181</v>
      </c>
    </row>
    <row r="22" spans="1:2" x14ac:dyDescent="0.3">
      <c r="A22" s="3">
        <v>44593</v>
      </c>
      <c r="B22" s="5">
        <v>14.964700000000001</v>
      </c>
    </row>
    <row r="23" spans="1:2" x14ac:dyDescent="0.3">
      <c r="A23" s="3">
        <v>44562</v>
      </c>
      <c r="B23" s="5">
        <v>15.1401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1393-976F-4584-8EF8-5C3CB045D173}">
  <dimension ref="A1:B23"/>
  <sheetViews>
    <sheetView workbookViewId="0">
      <selection sqref="A1:B23"/>
    </sheetView>
  </sheetViews>
  <sheetFormatPr defaultRowHeight="14.4" x14ac:dyDescent="0.3"/>
  <sheetData>
    <row r="1" spans="1:2" x14ac:dyDescent="0.3">
      <c r="A1" s="1" t="s">
        <v>0</v>
      </c>
      <c r="B1" s="1" t="s">
        <v>1</v>
      </c>
    </row>
    <row r="2" spans="1:2" x14ac:dyDescent="0.3">
      <c r="A2" s="3">
        <v>45200</v>
      </c>
      <c r="B2" s="4">
        <v>1630.008</v>
      </c>
    </row>
    <row r="3" spans="1:2" x14ac:dyDescent="0.3">
      <c r="A3" s="3">
        <v>45170</v>
      </c>
      <c r="B3" s="4">
        <v>1665.5830000000001</v>
      </c>
    </row>
    <row r="4" spans="1:2" x14ac:dyDescent="0.3">
      <c r="A4" s="3">
        <v>45139</v>
      </c>
      <c r="B4" s="4">
        <v>1700.7529999999999</v>
      </c>
    </row>
    <row r="5" spans="1:2" x14ac:dyDescent="0.3">
      <c r="A5" s="3">
        <v>45108</v>
      </c>
      <c r="B5" s="4">
        <v>1607.6389999999999</v>
      </c>
    </row>
    <row r="6" spans="1:2" x14ac:dyDescent="0.3">
      <c r="A6" s="3">
        <v>45078</v>
      </c>
      <c r="B6" s="4">
        <v>1312.4159999999999</v>
      </c>
    </row>
    <row r="7" spans="1:2" x14ac:dyDescent="0.3">
      <c r="A7" s="3">
        <v>45047</v>
      </c>
      <c r="B7" s="4">
        <v>1242.845</v>
      </c>
    </row>
    <row r="8" spans="1:2" x14ac:dyDescent="0.3">
      <c r="A8" s="3">
        <v>45017</v>
      </c>
      <c r="B8" s="4">
        <v>1215.067</v>
      </c>
    </row>
    <row r="9" spans="1:2" x14ac:dyDescent="0.3">
      <c r="A9" s="3">
        <v>44986</v>
      </c>
      <c r="B9" s="4">
        <v>1108.557</v>
      </c>
    </row>
    <row r="10" spans="1:2" x14ac:dyDescent="0.3">
      <c r="A10" s="3">
        <v>44958</v>
      </c>
      <c r="B10" s="4">
        <v>1165.837</v>
      </c>
    </row>
    <row r="11" spans="1:2" x14ac:dyDescent="0.3">
      <c r="A11" s="3">
        <v>44927</v>
      </c>
      <c r="B11" s="4">
        <v>1096.3420000000001</v>
      </c>
    </row>
    <row r="12" spans="1:2" x14ac:dyDescent="0.3">
      <c r="A12" s="3">
        <v>44896</v>
      </c>
      <c r="B12" s="4">
        <v>1062.5820000000001</v>
      </c>
    </row>
    <row r="13" spans="1:2" x14ac:dyDescent="0.3">
      <c r="A13" s="3">
        <v>44866</v>
      </c>
      <c r="B13" s="4">
        <v>977.36900000000003</v>
      </c>
    </row>
    <row r="14" spans="1:2" x14ac:dyDescent="0.3">
      <c r="A14" s="3">
        <v>44835</v>
      </c>
      <c r="B14" s="4">
        <v>987.71299999999997</v>
      </c>
    </row>
    <row r="15" spans="1:2" x14ac:dyDescent="0.3">
      <c r="A15" s="3">
        <v>44805</v>
      </c>
      <c r="B15" s="4">
        <v>999.64800000000002</v>
      </c>
    </row>
    <row r="16" spans="1:2" x14ac:dyDescent="0.3">
      <c r="A16" s="3">
        <v>44774</v>
      </c>
      <c r="B16" s="4">
        <v>1017.16</v>
      </c>
    </row>
    <row r="17" spans="1:2" x14ac:dyDescent="0.3">
      <c r="A17" s="3">
        <v>44743</v>
      </c>
      <c r="B17" s="4">
        <v>970.245</v>
      </c>
    </row>
    <row r="18" spans="1:2" x14ac:dyDescent="0.3">
      <c r="A18" s="3">
        <v>44713</v>
      </c>
      <c r="B18" s="4">
        <v>968.05600000000004</v>
      </c>
    </row>
    <row r="19" spans="1:2" x14ac:dyDescent="0.3">
      <c r="A19" s="3">
        <v>44682</v>
      </c>
      <c r="B19" s="4">
        <v>905.928</v>
      </c>
    </row>
    <row r="20" spans="1:2" x14ac:dyDescent="0.3">
      <c r="A20" s="3">
        <v>44652</v>
      </c>
      <c r="B20" s="4">
        <v>913.71100000000001</v>
      </c>
    </row>
    <row r="21" spans="1:2" x14ac:dyDescent="0.3">
      <c r="A21" s="3">
        <v>44621</v>
      </c>
      <c r="B21" s="4">
        <v>848.36099999999999</v>
      </c>
    </row>
    <row r="22" spans="1:2" x14ac:dyDescent="0.3">
      <c r="A22" s="3">
        <v>44593</v>
      </c>
      <c r="B22" s="4">
        <v>769.07399999999996</v>
      </c>
    </row>
    <row r="23" spans="1:2" x14ac:dyDescent="0.3">
      <c r="A23" s="3">
        <v>44562</v>
      </c>
      <c r="B23" s="4">
        <v>793.40899999999999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B6239-205D-4339-8CCA-C977ABA27FD4}">
  <dimension ref="A1:B23"/>
  <sheetViews>
    <sheetView workbookViewId="0">
      <selection activeCell="A11" sqref="A11:B11"/>
    </sheetView>
  </sheetViews>
  <sheetFormatPr defaultRowHeight="14.4" x14ac:dyDescent="0.3"/>
  <sheetData>
    <row r="1" spans="1:2" x14ac:dyDescent="0.3">
      <c r="A1" s="1" t="s">
        <v>0</v>
      </c>
      <c r="B1" s="1" t="s">
        <v>2</v>
      </c>
    </row>
    <row r="2" spans="1:2" x14ac:dyDescent="0.3">
      <c r="A2" s="3">
        <v>45200</v>
      </c>
      <c r="B2">
        <v>35</v>
      </c>
    </row>
    <row r="3" spans="1:2" x14ac:dyDescent="0.3">
      <c r="A3" s="3">
        <v>45170</v>
      </c>
      <c r="B3">
        <v>32</v>
      </c>
    </row>
    <row r="4" spans="1:2" x14ac:dyDescent="0.3">
      <c r="A4" s="3">
        <v>45139</v>
      </c>
      <c r="B4">
        <v>25</v>
      </c>
    </row>
    <row r="5" spans="1:2" x14ac:dyDescent="0.3">
      <c r="A5" s="3">
        <v>45108</v>
      </c>
      <c r="B5">
        <v>27</v>
      </c>
    </row>
    <row r="6" spans="1:2" x14ac:dyDescent="0.3">
      <c r="A6" s="3">
        <v>45078</v>
      </c>
      <c r="B6">
        <v>32</v>
      </c>
    </row>
    <row r="7" spans="1:2" x14ac:dyDescent="0.3">
      <c r="A7" s="3">
        <v>45047</v>
      </c>
      <c r="B7">
        <v>24</v>
      </c>
    </row>
    <row r="8" spans="1:2" x14ac:dyDescent="0.3">
      <c r="A8" s="3">
        <v>45017</v>
      </c>
      <c r="B8">
        <v>21</v>
      </c>
    </row>
    <row r="9" spans="1:2" x14ac:dyDescent="0.3">
      <c r="A9" s="3">
        <v>44986</v>
      </c>
      <c r="B9">
        <v>20</v>
      </c>
    </row>
    <row r="10" spans="1:2" x14ac:dyDescent="0.3">
      <c r="A10" s="3">
        <v>44958</v>
      </c>
      <c r="B10">
        <v>19</v>
      </c>
    </row>
    <row r="11" spans="1:2" x14ac:dyDescent="0.3">
      <c r="A11" s="3">
        <v>44927</v>
      </c>
      <c r="B11">
        <v>18</v>
      </c>
    </row>
    <row r="12" spans="1:2" x14ac:dyDescent="0.3">
      <c r="A12" s="3">
        <v>44896</v>
      </c>
      <c r="B12">
        <v>17</v>
      </c>
    </row>
    <row r="13" spans="1:2" x14ac:dyDescent="0.3">
      <c r="A13" s="3">
        <v>44866</v>
      </c>
      <c r="B13">
        <v>16</v>
      </c>
    </row>
    <row r="14" spans="1:2" x14ac:dyDescent="0.3">
      <c r="A14" s="3">
        <v>44835</v>
      </c>
      <c r="B14">
        <v>16</v>
      </c>
    </row>
    <row r="15" spans="1:2" x14ac:dyDescent="0.3">
      <c r="A15" s="3">
        <v>44805</v>
      </c>
      <c r="B15">
        <v>16</v>
      </c>
    </row>
    <row r="16" spans="1:2" x14ac:dyDescent="0.3">
      <c r="A16" s="3">
        <v>44774</v>
      </c>
      <c r="B16">
        <v>17</v>
      </c>
    </row>
    <row r="17" spans="1:2" x14ac:dyDescent="0.3">
      <c r="A17" s="3">
        <v>44743</v>
      </c>
      <c r="B17">
        <v>18</v>
      </c>
    </row>
    <row r="18" spans="1:2" x14ac:dyDescent="0.3">
      <c r="A18" s="3">
        <v>44713</v>
      </c>
      <c r="B18">
        <v>17</v>
      </c>
    </row>
    <row r="19" spans="1:2" x14ac:dyDescent="0.3">
      <c r="A19" s="3">
        <v>44682</v>
      </c>
      <c r="B19">
        <v>16</v>
      </c>
    </row>
    <row r="20" spans="1:2" x14ac:dyDescent="0.3">
      <c r="A20" s="3">
        <v>44652</v>
      </c>
      <c r="B20">
        <v>16</v>
      </c>
    </row>
    <row r="21" spans="1:2" x14ac:dyDescent="0.3">
      <c r="A21" s="3">
        <v>44621</v>
      </c>
      <c r="B21">
        <v>16</v>
      </c>
    </row>
    <row r="22" spans="1:2" x14ac:dyDescent="0.3">
      <c r="A22" s="3">
        <v>44593</v>
      </c>
      <c r="B22">
        <v>17</v>
      </c>
    </row>
    <row r="23" spans="1:2" x14ac:dyDescent="0.3">
      <c r="A23" s="3">
        <v>44562</v>
      </c>
      <c r="B23">
        <v>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3230C-3DDC-4ECD-8D15-51E76B160BDA}">
  <dimension ref="A1:B23"/>
  <sheetViews>
    <sheetView workbookViewId="0">
      <selection activeCell="A2" sqref="A2"/>
    </sheetView>
  </sheetViews>
  <sheetFormatPr defaultRowHeight="14.4" x14ac:dyDescent="0.3"/>
  <sheetData>
    <row r="1" spans="1:2" x14ac:dyDescent="0.3">
      <c r="A1" s="1" t="s">
        <v>0</v>
      </c>
      <c r="B1" s="2" t="s">
        <v>1</v>
      </c>
    </row>
    <row r="2" spans="1:2" x14ac:dyDescent="0.3">
      <c r="A2" s="3">
        <v>45200</v>
      </c>
      <c r="B2" s="4">
        <v>8374.6</v>
      </c>
    </row>
    <row r="3" spans="1:2" x14ac:dyDescent="0.3">
      <c r="A3" s="3">
        <v>45170</v>
      </c>
      <c r="B3" s="4">
        <v>7966.65</v>
      </c>
    </row>
    <row r="4" spans="1:2" x14ac:dyDescent="0.3">
      <c r="A4" s="3">
        <v>45139</v>
      </c>
      <c r="B4" s="4">
        <v>7209.59</v>
      </c>
    </row>
    <row r="5" spans="1:2" x14ac:dyDescent="0.3">
      <c r="A5" s="3">
        <v>45108</v>
      </c>
      <c r="B5" s="4">
        <v>5867.23</v>
      </c>
    </row>
    <row r="6" spans="1:2" x14ac:dyDescent="0.3">
      <c r="A6" s="3">
        <v>45078</v>
      </c>
      <c r="B6" s="4">
        <v>4928.63</v>
      </c>
    </row>
    <row r="7" spans="1:2" x14ac:dyDescent="0.3">
      <c r="A7" s="3">
        <v>45047</v>
      </c>
      <c r="B7" s="4">
        <v>4628.3599999999997</v>
      </c>
    </row>
    <row r="8" spans="1:2" x14ac:dyDescent="0.3">
      <c r="A8" s="3">
        <v>45017</v>
      </c>
      <c r="B8" s="4">
        <v>4806.3999999999996</v>
      </c>
    </row>
    <row r="9" spans="1:2" x14ac:dyDescent="0.3">
      <c r="A9" s="3">
        <v>44986</v>
      </c>
      <c r="B9" s="4">
        <v>5258.74</v>
      </c>
    </row>
    <row r="10" spans="1:2" x14ac:dyDescent="0.3">
      <c r="A10" s="3">
        <v>44958</v>
      </c>
      <c r="B10" s="4">
        <v>4998.82</v>
      </c>
    </row>
    <row r="11" spans="1:2" x14ac:dyDescent="0.3">
      <c r="A11" s="3">
        <v>44927</v>
      </c>
      <c r="B11" s="4">
        <v>5568.43</v>
      </c>
    </row>
    <row r="12" spans="1:2" x14ac:dyDescent="0.3">
      <c r="A12" s="3">
        <v>44896</v>
      </c>
      <c r="B12" s="4">
        <v>5046.3</v>
      </c>
    </row>
    <row r="13" spans="1:2" x14ac:dyDescent="0.3">
      <c r="A13" s="3">
        <v>44866</v>
      </c>
      <c r="B13" s="4">
        <v>3987.44</v>
      </c>
    </row>
    <row r="14" spans="1:2" x14ac:dyDescent="0.3">
      <c r="A14" s="3">
        <v>44835</v>
      </c>
      <c r="B14" s="4">
        <v>3195.81</v>
      </c>
    </row>
    <row r="15" spans="1:2" x14ac:dyDescent="0.3">
      <c r="A15" s="3">
        <v>44805</v>
      </c>
      <c r="B15" s="4">
        <v>3168.41</v>
      </c>
    </row>
    <row r="16" spans="1:2" x14ac:dyDescent="0.3">
      <c r="A16" s="3">
        <v>44774</v>
      </c>
      <c r="B16" s="4">
        <v>2600.2800000000002</v>
      </c>
    </row>
    <row r="17" spans="1:2" x14ac:dyDescent="0.3">
      <c r="A17" s="3">
        <v>44743</v>
      </c>
      <c r="B17" s="4">
        <v>2408.64</v>
      </c>
    </row>
    <row r="18" spans="1:2" x14ac:dyDescent="0.3">
      <c r="A18" s="3">
        <v>44713</v>
      </c>
      <c r="B18" s="4">
        <v>2554.2800000000002</v>
      </c>
    </row>
    <row r="19" spans="1:2" x14ac:dyDescent="0.3">
      <c r="A19" s="3">
        <v>44682</v>
      </c>
      <c r="B19" s="4">
        <v>2460.8000000000002</v>
      </c>
    </row>
    <row r="20" spans="1:2" x14ac:dyDescent="0.3">
      <c r="A20" s="3">
        <v>44652</v>
      </c>
      <c r="B20" s="4">
        <v>2238.73</v>
      </c>
    </row>
    <row r="21" spans="1:2" x14ac:dyDescent="0.3">
      <c r="A21" s="3">
        <v>44621</v>
      </c>
      <c r="B21" s="4">
        <v>1969.13</v>
      </c>
    </row>
    <row r="22" spans="1:2" x14ac:dyDescent="0.3">
      <c r="A22" s="3">
        <v>44593</v>
      </c>
      <c r="B22" s="4">
        <v>2013.97</v>
      </c>
    </row>
    <row r="23" spans="1:2" x14ac:dyDescent="0.3">
      <c r="A23" s="3">
        <v>44562</v>
      </c>
      <c r="B23" s="4">
        <v>1871.25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usdtry</vt:lpstr>
      <vt:lpstr>eurtry</vt:lpstr>
      <vt:lpstr>altın</vt:lpstr>
      <vt:lpstr>vadeli</vt:lpstr>
      <vt:lpstr>bist100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2023-11-02T10:48:27Z</dcterms:modified>
</cp:coreProperties>
</file>