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77 altın hangi aylarda çıkar\"/>
    </mc:Choice>
  </mc:AlternateContent>
  <xr:revisionPtr revIDLastSave="0" documentId="13_ncr:1_{9BDFA20A-2534-4C7D-96A4-4803479DE33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o" sheetId="2" r:id="rId1"/>
    <sheet name="Altın 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H4" i="2"/>
  <c r="I4" i="2"/>
  <c r="J4" i="2"/>
  <c r="K4" i="2"/>
  <c r="L4" i="2"/>
  <c r="M4" i="2"/>
  <c r="B5" i="2"/>
  <c r="C5" i="2"/>
  <c r="D5" i="2"/>
  <c r="E5" i="2"/>
  <c r="F5" i="2"/>
  <c r="G5" i="2"/>
  <c r="H5" i="2"/>
  <c r="I5" i="2"/>
  <c r="J5" i="2"/>
  <c r="K5" i="2"/>
  <c r="L5" i="2"/>
  <c r="M5" i="2"/>
  <c r="B6" i="2"/>
  <c r="C6" i="2"/>
  <c r="D6" i="2"/>
  <c r="E6" i="2"/>
  <c r="F6" i="2"/>
  <c r="G6" i="2"/>
  <c r="H6" i="2"/>
  <c r="I6" i="2"/>
  <c r="J6" i="2"/>
  <c r="K6" i="2"/>
  <c r="L6" i="2"/>
  <c r="M6" i="2"/>
  <c r="B7" i="2"/>
  <c r="C7" i="2"/>
  <c r="U4" i="2" s="1"/>
  <c r="D7" i="2"/>
  <c r="U5" i="2" s="1"/>
  <c r="E7" i="2"/>
  <c r="U6" i="2" s="1"/>
  <c r="F7" i="2"/>
  <c r="G7" i="2"/>
  <c r="H7" i="2"/>
  <c r="I7" i="2"/>
  <c r="J7" i="2"/>
  <c r="K7" i="2"/>
  <c r="L7" i="2"/>
  <c r="M7" i="2"/>
  <c r="B8" i="2"/>
  <c r="C8" i="2"/>
  <c r="D8" i="2"/>
  <c r="E8" i="2"/>
  <c r="F8" i="2"/>
  <c r="G8" i="2"/>
  <c r="H8" i="2"/>
  <c r="I8" i="2"/>
  <c r="J8" i="2"/>
  <c r="K8" i="2"/>
  <c r="L8" i="2"/>
  <c r="M8" i="2"/>
  <c r="B9" i="2"/>
  <c r="C9" i="2"/>
  <c r="D9" i="2"/>
  <c r="E9" i="2"/>
  <c r="F9" i="2"/>
  <c r="U7" i="2" s="1"/>
  <c r="G9" i="2"/>
  <c r="H9" i="2"/>
  <c r="I9" i="2"/>
  <c r="J9" i="2"/>
  <c r="K9" i="2"/>
  <c r="L9" i="2"/>
  <c r="M9" i="2"/>
  <c r="B10" i="2"/>
  <c r="C10" i="2"/>
  <c r="D10" i="2"/>
  <c r="E10" i="2"/>
  <c r="F10" i="2"/>
  <c r="G10" i="2"/>
  <c r="H10" i="2"/>
  <c r="I10" i="2"/>
  <c r="J10" i="2"/>
  <c r="K10" i="2"/>
  <c r="L10" i="2"/>
  <c r="M10" i="2"/>
  <c r="B11" i="2"/>
  <c r="C11" i="2"/>
  <c r="D11" i="2"/>
  <c r="E11" i="2"/>
  <c r="F11" i="2"/>
  <c r="G11" i="2"/>
  <c r="H11" i="2"/>
  <c r="I11" i="2"/>
  <c r="J11" i="2"/>
  <c r="K11" i="2"/>
  <c r="L11" i="2"/>
  <c r="M11" i="2"/>
  <c r="B12" i="2"/>
  <c r="C12" i="2"/>
  <c r="D12" i="2"/>
  <c r="E12" i="2"/>
  <c r="F12" i="2"/>
  <c r="G12" i="2"/>
  <c r="H12" i="2"/>
  <c r="I12" i="2"/>
  <c r="J12" i="2"/>
  <c r="K12" i="2"/>
  <c r="L12" i="2"/>
  <c r="M12" i="2"/>
  <c r="B13" i="2"/>
  <c r="C13" i="2"/>
  <c r="D13" i="2"/>
  <c r="E13" i="2"/>
  <c r="F13" i="2"/>
  <c r="G13" i="2"/>
  <c r="H13" i="2"/>
  <c r="I13" i="2"/>
  <c r="J13" i="2"/>
  <c r="K13" i="2"/>
  <c r="L13" i="2"/>
  <c r="M13" i="2"/>
  <c r="B14" i="2"/>
  <c r="C14" i="2"/>
  <c r="D14" i="2"/>
  <c r="E14" i="2"/>
  <c r="F14" i="2"/>
  <c r="G14" i="2"/>
  <c r="H14" i="2"/>
  <c r="I14" i="2"/>
  <c r="J14" i="2"/>
  <c r="K14" i="2"/>
  <c r="L14" i="2"/>
  <c r="M14" i="2"/>
  <c r="B15" i="2"/>
  <c r="C15" i="2"/>
  <c r="D15" i="2"/>
  <c r="E15" i="2"/>
  <c r="F15" i="2"/>
  <c r="G15" i="2"/>
  <c r="H15" i="2"/>
  <c r="I15" i="2"/>
  <c r="J15" i="2"/>
  <c r="K15" i="2"/>
  <c r="L15" i="2"/>
  <c r="M15" i="2"/>
  <c r="B16" i="2"/>
  <c r="C16" i="2"/>
  <c r="D16" i="2"/>
  <c r="E16" i="2"/>
  <c r="F16" i="2"/>
  <c r="G16" i="2"/>
  <c r="H16" i="2"/>
  <c r="I16" i="2"/>
  <c r="J16" i="2"/>
  <c r="K16" i="2"/>
  <c r="L16" i="2"/>
  <c r="M16" i="2"/>
  <c r="B17" i="2"/>
  <c r="C17" i="2"/>
  <c r="D17" i="2"/>
  <c r="E17" i="2"/>
  <c r="F17" i="2"/>
  <c r="G17" i="2"/>
  <c r="H17" i="2"/>
  <c r="I17" i="2"/>
  <c r="J17" i="2"/>
  <c r="K17" i="2"/>
  <c r="L17" i="2"/>
  <c r="M17" i="2"/>
  <c r="B18" i="2"/>
  <c r="C18" i="2"/>
  <c r="D18" i="2"/>
  <c r="E18" i="2"/>
  <c r="F18" i="2"/>
  <c r="G18" i="2"/>
  <c r="H18" i="2"/>
  <c r="I18" i="2"/>
  <c r="J18" i="2"/>
  <c r="K18" i="2"/>
  <c r="L18" i="2"/>
  <c r="M18" i="2"/>
  <c r="B19" i="2"/>
  <c r="C19" i="2"/>
  <c r="D19" i="2"/>
  <c r="E19" i="2"/>
  <c r="F19" i="2"/>
  <c r="G19" i="2"/>
  <c r="H19" i="2"/>
  <c r="I19" i="2"/>
  <c r="J19" i="2"/>
  <c r="K19" i="2"/>
  <c r="L19" i="2"/>
  <c r="M19" i="2"/>
  <c r="B20" i="2"/>
  <c r="C20" i="2"/>
  <c r="D20" i="2"/>
  <c r="E20" i="2"/>
  <c r="F20" i="2"/>
  <c r="G20" i="2"/>
  <c r="H20" i="2"/>
  <c r="I20" i="2"/>
  <c r="J20" i="2"/>
  <c r="K20" i="2"/>
  <c r="L20" i="2"/>
  <c r="M20" i="2"/>
  <c r="B21" i="2"/>
  <c r="C21" i="2"/>
  <c r="D21" i="2"/>
  <c r="E21" i="2"/>
  <c r="F21" i="2"/>
  <c r="G21" i="2"/>
  <c r="H21" i="2"/>
  <c r="I21" i="2"/>
  <c r="J21" i="2"/>
  <c r="K21" i="2"/>
  <c r="L21" i="2"/>
  <c r="M21" i="2"/>
  <c r="B22" i="2"/>
  <c r="C22" i="2"/>
  <c r="D22" i="2"/>
  <c r="E22" i="2"/>
  <c r="F22" i="2"/>
  <c r="G22" i="2"/>
  <c r="H22" i="2"/>
  <c r="I22" i="2"/>
  <c r="J22" i="2"/>
  <c r="K22" i="2"/>
  <c r="L22" i="2"/>
  <c r="M22" i="2"/>
  <c r="B23" i="2"/>
  <c r="C23" i="2"/>
  <c r="D23" i="2"/>
  <c r="E23" i="2"/>
  <c r="F23" i="2"/>
  <c r="G23" i="2"/>
  <c r="H23" i="2"/>
  <c r="I23" i="2"/>
  <c r="J23" i="2"/>
  <c r="K23" i="2"/>
  <c r="L23" i="2"/>
  <c r="M23" i="2"/>
  <c r="B24" i="2"/>
  <c r="C24" i="2"/>
  <c r="D24" i="2"/>
  <c r="E24" i="2"/>
  <c r="F24" i="2"/>
  <c r="G24" i="2"/>
  <c r="H24" i="2"/>
  <c r="I24" i="2"/>
  <c r="J24" i="2"/>
  <c r="K24" i="2"/>
  <c r="L24" i="2"/>
  <c r="M24" i="2"/>
  <c r="B25" i="2"/>
  <c r="C25" i="2"/>
  <c r="D25" i="2"/>
  <c r="E25" i="2"/>
  <c r="F25" i="2"/>
  <c r="G25" i="2"/>
  <c r="H25" i="2"/>
  <c r="I25" i="2"/>
  <c r="J25" i="2"/>
  <c r="K25" i="2"/>
  <c r="L25" i="2"/>
  <c r="M25" i="2"/>
  <c r="B26" i="2"/>
  <c r="C26" i="2"/>
  <c r="D26" i="2"/>
  <c r="E26" i="2"/>
  <c r="F26" i="2"/>
  <c r="G26" i="2"/>
  <c r="H26" i="2"/>
  <c r="I26" i="2"/>
  <c r="J26" i="2"/>
  <c r="K26" i="2"/>
  <c r="L26" i="2"/>
  <c r="M26" i="2"/>
  <c r="B27" i="2"/>
  <c r="C27" i="2"/>
  <c r="D27" i="2"/>
  <c r="E27" i="2"/>
  <c r="F27" i="2"/>
  <c r="G27" i="2"/>
  <c r="H27" i="2"/>
  <c r="I27" i="2"/>
  <c r="J27" i="2"/>
  <c r="K27" i="2"/>
  <c r="L27" i="2"/>
  <c r="M27" i="2"/>
  <c r="B28" i="2"/>
  <c r="C28" i="2"/>
  <c r="D28" i="2"/>
  <c r="E28" i="2"/>
  <c r="F28" i="2"/>
  <c r="G28" i="2"/>
  <c r="H28" i="2"/>
  <c r="I28" i="2"/>
  <c r="J28" i="2"/>
  <c r="K28" i="2"/>
  <c r="L28" i="2"/>
  <c r="M28" i="2"/>
  <c r="B29" i="2"/>
  <c r="C29" i="2"/>
  <c r="D29" i="2"/>
  <c r="E29" i="2"/>
  <c r="F29" i="2"/>
  <c r="G29" i="2"/>
  <c r="H29" i="2"/>
  <c r="I29" i="2"/>
  <c r="J29" i="2"/>
  <c r="K29" i="2"/>
  <c r="L29" i="2"/>
  <c r="M29" i="2"/>
  <c r="B30" i="2"/>
  <c r="C30" i="2"/>
  <c r="D30" i="2"/>
  <c r="E30" i="2"/>
  <c r="F30" i="2"/>
  <c r="G30" i="2"/>
  <c r="H30" i="2"/>
  <c r="I30" i="2"/>
  <c r="J30" i="2"/>
  <c r="K30" i="2"/>
  <c r="L30" i="2"/>
  <c r="M30" i="2"/>
  <c r="B31" i="2"/>
  <c r="C31" i="2"/>
  <c r="D31" i="2"/>
  <c r="E31" i="2"/>
  <c r="F31" i="2"/>
  <c r="G31" i="2"/>
  <c r="H31" i="2"/>
  <c r="I31" i="2"/>
  <c r="J31" i="2"/>
  <c r="K31" i="2"/>
  <c r="L31" i="2"/>
  <c r="M31" i="2"/>
  <c r="B32" i="2"/>
  <c r="C32" i="2"/>
  <c r="D32" i="2"/>
  <c r="E32" i="2"/>
  <c r="F32" i="2"/>
  <c r="G32" i="2"/>
  <c r="H32" i="2"/>
  <c r="I32" i="2"/>
  <c r="J32" i="2"/>
  <c r="K32" i="2"/>
  <c r="L32" i="2"/>
  <c r="M32" i="2"/>
  <c r="B33" i="2"/>
  <c r="C33" i="2"/>
  <c r="D33" i="2"/>
  <c r="E33" i="2"/>
  <c r="F33" i="2"/>
  <c r="G33" i="2"/>
  <c r="H33" i="2"/>
  <c r="I33" i="2"/>
  <c r="J33" i="2"/>
  <c r="K33" i="2"/>
  <c r="L33" i="2"/>
  <c r="M33" i="2"/>
  <c r="B34" i="2"/>
  <c r="C34" i="2"/>
  <c r="D34" i="2"/>
  <c r="E34" i="2"/>
  <c r="F34" i="2"/>
  <c r="G34" i="2"/>
  <c r="H34" i="2"/>
  <c r="I34" i="2"/>
  <c r="J34" i="2"/>
  <c r="K34" i="2"/>
  <c r="L34" i="2"/>
  <c r="M34" i="2"/>
  <c r="B35" i="2"/>
  <c r="C35" i="2"/>
  <c r="D35" i="2"/>
  <c r="E35" i="2"/>
  <c r="F35" i="2"/>
  <c r="G35" i="2"/>
  <c r="H35" i="2"/>
  <c r="I35" i="2"/>
  <c r="J35" i="2"/>
  <c r="K35" i="2"/>
  <c r="L35" i="2"/>
  <c r="M35" i="2"/>
  <c r="B36" i="2"/>
  <c r="C36" i="2"/>
  <c r="D36" i="2"/>
  <c r="E36" i="2"/>
  <c r="F36" i="2"/>
  <c r="G36" i="2"/>
  <c r="H36" i="2"/>
  <c r="I36" i="2"/>
  <c r="J36" i="2"/>
  <c r="K36" i="2"/>
  <c r="L36" i="2"/>
  <c r="M36" i="2"/>
  <c r="B37" i="2"/>
  <c r="C37" i="2"/>
  <c r="D37" i="2"/>
  <c r="E37" i="2"/>
  <c r="F37" i="2"/>
  <c r="G37" i="2"/>
  <c r="H37" i="2"/>
  <c r="I37" i="2"/>
  <c r="J37" i="2"/>
  <c r="K37" i="2"/>
  <c r="L37" i="2"/>
  <c r="M37" i="2"/>
  <c r="B38" i="2"/>
  <c r="C38" i="2"/>
  <c r="D38" i="2"/>
  <c r="E38" i="2"/>
  <c r="F38" i="2"/>
  <c r="G38" i="2"/>
  <c r="H38" i="2"/>
  <c r="I38" i="2"/>
  <c r="J38" i="2"/>
  <c r="K38" i="2"/>
  <c r="L38" i="2"/>
  <c r="M38" i="2"/>
  <c r="B39" i="2"/>
  <c r="C39" i="2"/>
  <c r="D39" i="2"/>
  <c r="E39" i="2"/>
  <c r="F39" i="2"/>
  <c r="G39" i="2"/>
  <c r="H39" i="2"/>
  <c r="I39" i="2"/>
  <c r="J39" i="2"/>
  <c r="K39" i="2"/>
  <c r="L39" i="2"/>
  <c r="M39" i="2"/>
  <c r="B40" i="2"/>
  <c r="C40" i="2"/>
  <c r="D40" i="2"/>
  <c r="E40" i="2"/>
  <c r="F40" i="2"/>
  <c r="G40" i="2"/>
  <c r="H40" i="2"/>
  <c r="I40" i="2"/>
  <c r="J40" i="2"/>
  <c r="K40" i="2"/>
  <c r="L40" i="2"/>
  <c r="M40" i="2"/>
  <c r="B41" i="2"/>
  <c r="C41" i="2"/>
  <c r="D41" i="2"/>
  <c r="E41" i="2"/>
  <c r="F41" i="2"/>
  <c r="G41" i="2"/>
  <c r="H41" i="2"/>
  <c r="I41" i="2"/>
  <c r="J41" i="2"/>
  <c r="K41" i="2"/>
  <c r="L41" i="2"/>
  <c r="M41" i="2"/>
  <c r="B42" i="2"/>
  <c r="C42" i="2"/>
  <c r="D42" i="2"/>
  <c r="E42" i="2"/>
  <c r="F42" i="2"/>
  <c r="G42" i="2"/>
  <c r="H42" i="2"/>
  <c r="I42" i="2"/>
  <c r="J42" i="2"/>
  <c r="K42" i="2"/>
  <c r="L42" i="2"/>
  <c r="M42" i="2"/>
  <c r="B43" i="2"/>
  <c r="C43" i="2"/>
  <c r="D43" i="2"/>
  <c r="E43" i="2"/>
  <c r="F43" i="2"/>
  <c r="G43" i="2"/>
  <c r="H43" i="2"/>
  <c r="I43" i="2"/>
  <c r="J43" i="2"/>
  <c r="K43" i="2"/>
  <c r="L43" i="2"/>
  <c r="M43" i="2"/>
  <c r="B44" i="2"/>
  <c r="C44" i="2"/>
  <c r="D44" i="2"/>
  <c r="E44" i="2"/>
  <c r="F44" i="2"/>
  <c r="G44" i="2"/>
  <c r="H44" i="2"/>
  <c r="I44" i="2"/>
  <c r="J44" i="2"/>
  <c r="K44" i="2"/>
  <c r="L44" i="2"/>
  <c r="M44" i="2"/>
  <c r="B45" i="2"/>
  <c r="C45" i="2"/>
  <c r="D45" i="2"/>
  <c r="E45" i="2"/>
  <c r="F45" i="2"/>
  <c r="G45" i="2"/>
  <c r="H45" i="2"/>
  <c r="I45" i="2"/>
  <c r="J45" i="2"/>
  <c r="K45" i="2"/>
  <c r="L45" i="2"/>
  <c r="M45" i="2"/>
  <c r="B46" i="2"/>
  <c r="C46" i="2"/>
  <c r="D46" i="2"/>
  <c r="E46" i="2"/>
  <c r="F46" i="2"/>
  <c r="G46" i="2"/>
  <c r="H46" i="2"/>
  <c r="I46" i="2"/>
  <c r="J46" i="2"/>
  <c r="K46" i="2"/>
  <c r="L46" i="2"/>
  <c r="M46" i="2"/>
  <c r="B47" i="2"/>
  <c r="C47" i="2"/>
  <c r="D47" i="2"/>
  <c r="E47" i="2"/>
  <c r="F47" i="2"/>
  <c r="G47" i="2"/>
  <c r="H47" i="2"/>
  <c r="I47" i="2"/>
  <c r="J47" i="2"/>
  <c r="K47" i="2"/>
  <c r="L47" i="2"/>
  <c r="M47" i="2"/>
  <c r="B48" i="2"/>
  <c r="C48" i="2"/>
  <c r="D48" i="2"/>
  <c r="E48" i="2"/>
  <c r="F48" i="2"/>
  <c r="G48" i="2"/>
  <c r="H48" i="2"/>
  <c r="I48" i="2"/>
  <c r="J48" i="2"/>
  <c r="K48" i="2"/>
  <c r="L48" i="2"/>
  <c r="M48" i="2"/>
  <c r="B49" i="2"/>
  <c r="C49" i="2"/>
  <c r="D49" i="2"/>
  <c r="E49" i="2"/>
  <c r="F49" i="2"/>
  <c r="G49" i="2"/>
  <c r="H49" i="2"/>
  <c r="I49" i="2"/>
  <c r="J49" i="2"/>
  <c r="K49" i="2"/>
  <c r="L49" i="2"/>
  <c r="M49" i="2"/>
  <c r="B50" i="2"/>
  <c r="C50" i="2"/>
  <c r="D50" i="2"/>
  <c r="E50" i="2"/>
  <c r="F50" i="2"/>
  <c r="G50" i="2"/>
  <c r="H50" i="2"/>
  <c r="I50" i="2"/>
  <c r="J50" i="2"/>
  <c r="K50" i="2"/>
  <c r="L50" i="2"/>
  <c r="M50" i="2"/>
  <c r="B51" i="2"/>
  <c r="C51" i="2"/>
  <c r="D51" i="2"/>
  <c r="E51" i="2"/>
  <c r="F51" i="2"/>
  <c r="G51" i="2"/>
  <c r="H51" i="2"/>
  <c r="I51" i="2"/>
  <c r="J51" i="2"/>
  <c r="K51" i="2"/>
  <c r="L51" i="2"/>
  <c r="M51" i="2"/>
  <c r="B52" i="2"/>
  <c r="C52" i="2"/>
  <c r="D52" i="2"/>
  <c r="E52" i="2"/>
  <c r="F52" i="2"/>
  <c r="G52" i="2"/>
  <c r="H52" i="2"/>
  <c r="I52" i="2"/>
  <c r="J52" i="2"/>
  <c r="K52" i="2"/>
  <c r="L52" i="2"/>
  <c r="M52" i="2"/>
  <c r="B53" i="2"/>
  <c r="C53" i="2"/>
  <c r="D53" i="2"/>
  <c r="E53" i="2"/>
  <c r="F53" i="2"/>
  <c r="G53" i="2"/>
  <c r="H53" i="2"/>
  <c r="I53" i="2"/>
  <c r="J53" i="2"/>
  <c r="K53" i="2"/>
  <c r="L53" i="2"/>
  <c r="M53" i="2"/>
  <c r="B54" i="2"/>
  <c r="C54" i="2"/>
  <c r="D54" i="2"/>
  <c r="E54" i="2"/>
  <c r="F54" i="2"/>
  <c r="G54" i="2"/>
  <c r="H54" i="2"/>
  <c r="I54" i="2"/>
  <c r="J54" i="2"/>
  <c r="K54" i="2"/>
  <c r="L54" i="2"/>
  <c r="M54" i="2"/>
  <c r="B55" i="2"/>
  <c r="C55" i="2"/>
  <c r="D55" i="2"/>
  <c r="E55" i="2"/>
  <c r="F55" i="2"/>
  <c r="G55" i="2"/>
  <c r="H55" i="2"/>
  <c r="I55" i="2"/>
  <c r="J55" i="2"/>
  <c r="K55" i="2"/>
  <c r="L55" i="2"/>
  <c r="M55" i="2"/>
  <c r="B56" i="2"/>
  <c r="C56" i="2"/>
  <c r="D56" i="2"/>
  <c r="E56" i="2"/>
  <c r="F56" i="2"/>
  <c r="G56" i="2"/>
  <c r="H56" i="2"/>
  <c r="I56" i="2"/>
  <c r="J56" i="2"/>
  <c r="K56" i="2"/>
  <c r="L56" i="2"/>
  <c r="M56" i="2"/>
  <c r="C3" i="2"/>
  <c r="V4" i="2" s="1"/>
  <c r="D3" i="2"/>
  <c r="E3" i="2"/>
  <c r="V6" i="2" s="1"/>
  <c r="F3" i="2"/>
  <c r="V7" i="2" s="1"/>
  <c r="G3" i="2"/>
  <c r="U8" i="2" s="1"/>
  <c r="H3" i="2"/>
  <c r="U9" i="2" s="1"/>
  <c r="I3" i="2"/>
  <c r="V10" i="2" s="1"/>
  <c r="J3" i="2"/>
  <c r="U11" i="2" s="1"/>
  <c r="K3" i="2"/>
  <c r="U12" i="2" s="1"/>
  <c r="L3" i="2"/>
  <c r="V13" i="2" s="1"/>
  <c r="M3" i="2"/>
  <c r="V14" i="2" s="1"/>
  <c r="B3" i="2"/>
  <c r="U3" i="2" s="1"/>
  <c r="V3" i="2" l="1"/>
  <c r="T5" i="2"/>
  <c r="V12" i="2"/>
  <c r="V11" i="2"/>
  <c r="U14" i="2"/>
  <c r="U13" i="2"/>
  <c r="V9" i="2"/>
  <c r="V8" i="2"/>
  <c r="U10" i="2"/>
  <c r="V5" i="2"/>
  <c r="R3" i="2"/>
  <c r="T13" i="2"/>
  <c r="T12" i="2"/>
  <c r="T7" i="2"/>
  <c r="S3" i="2"/>
  <c r="T9" i="2"/>
  <c r="T6" i="2"/>
  <c r="T14" i="2"/>
  <c r="S14" i="2"/>
  <c r="S13" i="2"/>
  <c r="S12" i="2"/>
  <c r="R14" i="2"/>
  <c r="S11" i="2"/>
  <c r="R13" i="2"/>
  <c r="S10" i="2"/>
  <c r="R12" i="2"/>
  <c r="S9" i="2"/>
  <c r="R11" i="2"/>
  <c r="S8" i="2"/>
  <c r="R10" i="2"/>
  <c r="S7" i="2"/>
  <c r="R9" i="2"/>
  <c r="S6" i="2"/>
  <c r="R8" i="2"/>
  <c r="S5" i="2"/>
  <c r="R7" i="2"/>
  <c r="R6" i="2"/>
  <c r="T3" i="2"/>
  <c r="R5" i="2"/>
  <c r="R4" i="2"/>
  <c r="T11" i="2"/>
  <c r="T10" i="2"/>
  <c r="T8" i="2"/>
  <c r="T4" i="2"/>
  <c r="S4" i="2"/>
</calcChain>
</file>

<file path=xl/sharedStrings.xml><?xml version="1.0" encoding="utf-8"?>
<sst xmlns="http://schemas.openxmlformats.org/spreadsheetml/2006/main" count="33" uniqueCount="21">
  <si>
    <t>Tarih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</si>
  <si>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</si>
  <si>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</si>
  <si>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</si>
  <si>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</si>
  <si>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</si>
  <si>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</si>
  <si>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</si>
  <si>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</si>
  <si>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</si>
  <si>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</si>
  <si>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</si>
  <si>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</si>
  <si>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Artışlar</t>
  </si>
  <si>
    <t>Düşüşler</t>
  </si>
  <si>
    <t>Ortalama</t>
  </si>
  <si>
    <t>A. Ortalama</t>
  </si>
  <si>
    <t>Medyan</t>
  </si>
  <si>
    <t>Ağırlık</t>
  </si>
  <si>
    <t>Açılış</t>
  </si>
  <si>
    <t>Fark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</si>
</sst>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4" fontId="0" fillId="0" borderId="0" xfId="0" applyNumberFormat="1"/>
    <xf numFmtId="10" fontId="0" fillId="0" borderId="0" xfId="0" applyNumberFormat="1"/>
    <xf numFmtId="0" fontId="1" fillId="3" borderId="1" xfId="2" applyBorder="1"/>
    <xf numFmtId="10" fontId="1" fillId="3" borderId="1" xfId="2" applyNumberFormat="1" applyBorder="1"/>
    <xf numFmtId="0" fontId="1" fillId="2" borderId="1" xfId="1" applyBorder="1"/>
    <xf numFmtId="0" fontId="3" fillId="2" borderId="1" xfId="1" applyFont="1" applyBorder="1"/>
    <xf numFmtId="10" fontId="1" fillId="2" borderId="1" xfId="1" applyNumberFormat="1" applyBorder="1"/>
    <xf numFmtId="0" fontId="0" fillId="4" borderId="1" xfId="0" applyFill="1" applyBorder="1"/>
    <xf numFmtId="2" fontId="0" fillId="0" borderId="0" xfId="0" applyNumberFormat="1"/>
    <xf numFmtId="0" fontId="3" fillId="3" borderId="1" xfId="2" applyFont="1" applyBorder="1"/>
    <xf numFmtId="0" fontId="3" fillId="4" borderId="1" xfId="2" applyFont="1" applyFill="1" applyBorder="1"/>
  </cellXfs>
  <cellStyles count="3">
    <cellStyle name="20% - Accent1" xfId="1" builtinId="30"/>
    <cellStyle name="40% - Accent4" xfId="2" builtinId="4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C2B24-3DF4-4EEC-ADDE-4B06C5745465}">
  <dimension ref="A2:V56"/>
  <sheetViews>
    <sheetView tabSelected="1" workbookViewId="0">
      <selection activeCell="P12" sqref="P12"/>
    </sheetView>
  </sheetViews>
  <sheetFormatPr defaultRowHeight="14.4" x14ac:dyDescent="0.3"/>
  <cols>
    <col min="21" max="21" width="10.77734375" bestFit="1" customWidth="1"/>
  </cols>
  <sheetData>
    <row r="2" spans="1:22" x14ac:dyDescent="0.3">
      <c r="A2" s="4"/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2" t="s">
        <v>18</v>
      </c>
      <c r="Q2" s="6"/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</row>
    <row r="3" spans="1:22" x14ac:dyDescent="0.3">
      <c r="A3" s="11">
        <v>1970</v>
      </c>
      <c r="B3" s="5" t="str">
        <f>_xlfn.XLOOKUP(DATE($A3,MATCH(B$2,$B$2:$M$2,0),"01"),'Altın Data'!$A$2:$A$647,'Altın Data'!$C$2:$C$647,"")</f>
        <v/>
      </c>
      <c r="C3" s="5">
        <f>_xlfn.XLOOKUP(DATE($A3,MATCH(C$2,$B$2:$M$2,0),"01"),'Altın Data'!$A$2:$A$647,'Altın Data'!$C$2:$C$647,"")</f>
        <v>0</v>
      </c>
      <c r="D3" s="5">
        <f>_xlfn.XLOOKUP(DATE($A3,MATCH(D$2,$B$2:$M$2,0),"01"),'Altın Data'!$A$2:$A$647,'Altın Data'!$C$2:$C$647,"")</f>
        <v>8.5000000000000006E-3</v>
      </c>
      <c r="E3" s="5">
        <f>_xlfn.XLOOKUP(DATE($A3,MATCH(E$2,$B$2:$M$2,0),"01"),'Altın Data'!$A$2:$A$647,'Altın Data'!$C$2:$C$647,"")</f>
        <v>1.6899999999999998E-2</v>
      </c>
      <c r="F3" s="5">
        <f>_xlfn.XLOOKUP(DATE($A3,MATCH(F$2,$B$2:$M$2,0),"01"),'Altın Data'!$A$2:$A$647,'Altın Data'!$C$2:$C$647,"")</f>
        <v>-6.8999999999999999E-3</v>
      </c>
      <c r="G3" s="5">
        <f>_xlfn.XLOOKUP(DATE($A3,MATCH(G$2,$B$2:$M$2,0),"01"),'Altın Data'!$A$2:$A$647,'Altın Data'!$C$2:$C$647,"")</f>
        <v>-2.8E-3</v>
      </c>
      <c r="H3" s="5">
        <f>_xlfn.XLOOKUP(DATE($A3,MATCH(H$2,$B$2:$M$2,0),"01"),'Altın Data'!$A$2:$A$647,'Altın Data'!$C$2:$C$647,"")</f>
        <v>-5.5999999999999999E-3</v>
      </c>
      <c r="I3" s="5">
        <f>_xlfn.XLOOKUP(DATE($A3,MATCH(I$2,$B$2:$M$2,0),"01"),'Altın Data'!$A$2:$A$647,'Altın Data'!$C$2:$C$647,"")</f>
        <v>1.55E-2</v>
      </c>
      <c r="J3" s="5">
        <f>_xlfn.XLOOKUP(DATE($A3,MATCH(J$2,$B$2:$M$2,0),"01"),'Altın Data'!$A$2:$A$647,'Altın Data'!$C$2:$C$647,"")</f>
        <v>1.52E-2</v>
      </c>
      <c r="K3" s="5">
        <f>_xlfn.XLOOKUP(DATE($A3,MATCH(K$2,$B$2:$M$2,0),"01"),'Altın Data'!$A$2:$A$647,'Altın Data'!$C$2:$C$647,"")</f>
        <v>2.46E-2</v>
      </c>
      <c r="L3" s="5">
        <f>_xlfn.XLOOKUP(DATE($A3,MATCH(L$2,$B$2:$M$2,0),"01"),'Altın Data'!$A$2:$A$647,'Altın Data'!$C$2:$C$647,"")</f>
        <v>6.7000000000000002E-3</v>
      </c>
      <c r="M3" s="5">
        <f>_xlfn.XLOOKUP(DATE($A3,MATCH(M$2,$B$2:$M$2,0),"01"),'Altın Data'!$A$2:$A$647,'Altın Data'!$C$2:$C$647,"")</f>
        <v>-4.0000000000000001E-3</v>
      </c>
      <c r="N3" s="9">
        <v>1</v>
      </c>
      <c r="O3" s="3"/>
      <c r="P3" s="10"/>
      <c r="Q3" s="7" t="s">
        <v>1</v>
      </c>
      <c r="R3" s="6">
        <f>COUNTIF(_xlfn.XLOOKUP(Q3,$B$2:$M$2,$B$3:$M$56),"&gt;0")</f>
        <v>29</v>
      </c>
      <c r="S3" s="6">
        <f>COUNTIF(_xlfn.XLOOKUP(Q3,$B$2:$M$2,$B$3:$M$56),"&lt;0")</f>
        <v>24</v>
      </c>
      <c r="T3" s="8">
        <f>AVERAGE(_xlfn.XLOOKUP(Q3,$B$2:$M$2,$B$3:$M$56))</f>
        <v>1.8122641509433966E-2</v>
      </c>
      <c r="U3" s="8">
        <f>SUMPRODUCT(_xlfn.XLOOKUP(Q3,$B$2:$M$2,$B$3:$M$56),$N$3:$N$56)/SUM($N$3:$N$56)</f>
        <v>1.9410774410774413E-2</v>
      </c>
      <c r="V3" s="8">
        <f>MEDIAN(_xlfn.XLOOKUP(Q3,$B$2:$M$2,$B$3:$M$56))</f>
        <v>1.6899999999999998E-2</v>
      </c>
    </row>
    <row r="4" spans="1:22" x14ac:dyDescent="0.3">
      <c r="A4" s="11">
        <v>1971</v>
      </c>
      <c r="B4" s="5">
        <f>_xlfn.XLOOKUP(DATE($A4,MATCH(B$2,$B$2:$M$2,0),"01"),'Altın Data'!$A$2:$A$647,'Altın Data'!$C$2:$C$647,"")</f>
        <v>1.8599999999999998E-2</v>
      </c>
      <c r="C4" s="5">
        <f>_xlfn.XLOOKUP(DATE($A4,MATCH(C$2,$B$2:$M$2,0),"01"),'Altın Data'!$A$2:$A$647,'Altın Data'!$C$2:$C$647,"")</f>
        <v>1.9599999999999999E-2</v>
      </c>
      <c r="D4" s="5">
        <f>_xlfn.XLOOKUP(DATE($A4,MATCH(D$2,$B$2:$M$2,0),"01"),'Altın Data'!$A$2:$A$647,'Altın Data'!$C$2:$C$647,"")</f>
        <v>1.2999999999999999E-3</v>
      </c>
      <c r="E4" s="5">
        <f>_xlfn.XLOOKUP(DATE($A4,MATCH(E$2,$B$2:$M$2,0),"01"),'Altın Data'!$A$2:$A$647,'Altın Data'!$C$2:$C$647,"")</f>
        <v>2.0400000000000001E-2</v>
      </c>
      <c r="F4" s="5">
        <f>_xlfn.XLOOKUP(DATE($A4,MATCH(F$2,$B$2:$M$2,0),"01"),'Altın Data'!$A$2:$A$647,'Altın Data'!$C$2:$C$647,"")</f>
        <v>0.03</v>
      </c>
      <c r="G4" s="5">
        <f>_xlfn.XLOOKUP(DATE($A4,MATCH(G$2,$B$2:$M$2,0),"01"),'Altın Data'!$A$2:$A$647,'Altın Data'!$C$2:$C$647,"")</f>
        <v>-1.8200000000000001E-2</v>
      </c>
      <c r="H4" s="5">
        <f>_xlfn.XLOOKUP(DATE($A4,MATCH(H$2,$B$2:$M$2,0),"01"),'Altın Data'!$A$2:$A$647,'Altın Data'!$C$2:$C$647,"")</f>
        <v>5.6899999999999999E-2</v>
      </c>
      <c r="I4" s="5">
        <f>_xlfn.XLOOKUP(DATE($A4,MATCH(I$2,$B$2:$M$2,0),"01"),'Altın Data'!$A$2:$A$647,'Altın Data'!$C$2:$C$647,"")</f>
        <v>-3.9800000000000002E-2</v>
      </c>
      <c r="J4" s="5">
        <f>_xlfn.XLOOKUP(DATE($A4,MATCH(J$2,$B$2:$M$2,0),"01"),'Altın Data'!$A$2:$A$647,'Altın Data'!$C$2:$C$647,"")</f>
        <v>4.6300000000000001E-2</v>
      </c>
      <c r="K4" s="5">
        <f>_xlfn.XLOOKUP(DATE($A4,MATCH(K$2,$B$2:$M$2,0),"01"),'Altın Data'!$A$2:$A$647,'Altın Data'!$C$2:$C$647,"")</f>
        <v>-5.7999999999999996E-3</v>
      </c>
      <c r="L4" s="5">
        <f>_xlfn.XLOOKUP(DATE($A4,MATCH(L$2,$B$2:$M$2,0),"01"),'Altın Data'!$A$2:$A$647,'Altın Data'!$C$2:$C$647,"")</f>
        <v>3.0499999999999999E-2</v>
      </c>
      <c r="M4" s="5">
        <f>_xlfn.XLOOKUP(DATE($A4,MATCH(M$2,$B$2:$M$2,0),"01"),'Altın Data'!$A$2:$A$647,'Altın Data'!$C$2:$C$647,"")</f>
        <v>-2.3E-3</v>
      </c>
      <c r="N4" s="9">
        <v>2</v>
      </c>
      <c r="O4" s="3"/>
      <c r="P4" s="10"/>
      <c r="Q4" s="7" t="s">
        <v>2</v>
      </c>
      <c r="R4" s="6">
        <f t="shared" ref="R4:R14" si="0">COUNTIF(_xlfn.XLOOKUP(Q4,$B$2:$M$2,$B$3:$M$56),"&gt;0")</f>
        <v>27</v>
      </c>
      <c r="S4" s="6">
        <f t="shared" ref="S4:S14" si="1">COUNTIF(_xlfn.XLOOKUP(Q4,$B$2:$M$2,$B$3:$M$56),"&lt;0")</f>
        <v>26</v>
      </c>
      <c r="T4" s="8">
        <f t="shared" ref="T4:T14" si="2">AVERAGE(_xlfn.XLOOKUP(Q4,$B$2:$M$2,$B$3:$M$56))</f>
        <v>1.174444444444445E-2</v>
      </c>
      <c r="U4" s="8">
        <f t="shared" ref="U4:U14" si="3">SUMPRODUCT(_xlfn.XLOOKUP(Q4,$B$2:$M$2,$B$3:$M$56),$N$3:$N$56)/SUM($N$3:$N$56)</f>
        <v>4.8769023569023582E-3</v>
      </c>
      <c r="V4" s="8">
        <f t="shared" ref="V4:V14" si="4">MEDIAN(_xlfn.XLOOKUP(Q4,$B$2:$M$2,$B$3:$M$56))</f>
        <v>8.0000000000000004E-4</v>
      </c>
    </row>
    <row r="5" spans="1:22" x14ac:dyDescent="0.3">
      <c r="A5" s="11">
        <v>1972</v>
      </c>
      <c r="B5" s="5">
        <f>_xlfn.XLOOKUP(DATE($A5,MATCH(B$2,$B$2:$M$2,0),"01"),'Altın Data'!$A$2:$A$647,'Altın Data'!$C$2:$C$647,"")</f>
        <v>8.2100000000000006E-2</v>
      </c>
      <c r="C5" s="5">
        <f>_xlfn.XLOOKUP(DATE($A5,MATCH(C$2,$B$2:$M$2,0),"01"),'Altın Data'!$A$2:$A$647,'Altın Data'!$C$2:$C$647,"")</f>
        <v>2.2100000000000002E-2</v>
      </c>
      <c r="D5" s="5">
        <f>_xlfn.XLOOKUP(DATE($A5,MATCH(D$2,$B$2:$M$2,0),"01"),'Altın Data'!$A$2:$A$647,'Altın Data'!$C$2:$C$647,"")</f>
        <v>3.0999999999999999E-3</v>
      </c>
      <c r="E5" s="5">
        <f>_xlfn.XLOOKUP(DATE($A5,MATCH(E$2,$B$2:$M$2,0),"01"),'Altın Data'!$A$2:$A$647,'Altın Data'!$C$2:$C$647,"")</f>
        <v>2.5700000000000001E-2</v>
      </c>
      <c r="F5" s="5">
        <f>_xlfn.XLOOKUP(DATE($A5,MATCH(F$2,$B$2:$M$2,0),"01"),'Altın Data'!$A$2:$A$647,'Altın Data'!$C$2:$C$647,"")</f>
        <v>0.19739999999999999</v>
      </c>
      <c r="G5" s="5">
        <f>_xlfn.XLOOKUP(DATE($A5,MATCH(G$2,$B$2:$M$2,0),"01"),'Altın Data'!$A$2:$A$647,'Altın Data'!$C$2:$C$647,"")</f>
        <v>8.6999999999999994E-2</v>
      </c>
      <c r="H5" s="5">
        <f>_xlfn.XLOOKUP(DATE($A5,MATCH(H$2,$B$2:$M$2,0),"01"),'Altın Data'!$A$2:$A$647,'Altın Data'!$C$2:$C$647,"")</f>
        <v>5.62E-2</v>
      </c>
      <c r="I5" s="5">
        <f>_xlfn.XLOOKUP(DATE($A5,MATCH(I$2,$B$2:$M$2,0),"01"),'Altın Data'!$A$2:$A$647,'Altın Data'!$C$2:$C$647,"")</f>
        <v>-2.1100000000000001E-2</v>
      </c>
      <c r="J5" s="5">
        <f>_xlfn.XLOOKUP(DATE($A5,MATCH(J$2,$B$2:$M$2,0),"01"),'Altın Data'!$A$2:$A$647,'Altın Data'!$C$2:$C$647,"")</f>
        <v>-3.95E-2</v>
      </c>
      <c r="K5" s="5">
        <f>_xlfn.XLOOKUP(DATE($A5,MATCH(K$2,$B$2:$M$2,0),"01"),'Altın Data'!$A$2:$A$647,'Altın Data'!$C$2:$C$647,"")</f>
        <v>2.3E-3</v>
      </c>
      <c r="L5" s="5">
        <f>_xlfn.XLOOKUP(DATE($A5,MATCH(L$2,$B$2:$M$2,0),"01"),'Altın Data'!$A$2:$A$647,'Altın Data'!$C$2:$C$647,"")</f>
        <v>-1.1599999999999999E-2</v>
      </c>
      <c r="M5" s="5">
        <f>_xlfn.XLOOKUP(DATE($A5,MATCH(M$2,$B$2:$M$2,0),"01"),'Altın Data'!$A$2:$A$647,'Altın Data'!$C$2:$C$647,"")</f>
        <v>2.0299999999999999E-2</v>
      </c>
      <c r="N5" s="9">
        <v>3</v>
      </c>
      <c r="O5" s="3"/>
      <c r="P5" s="10"/>
      <c r="Q5" s="7" t="s">
        <v>3</v>
      </c>
      <c r="R5" s="6">
        <f t="shared" si="0"/>
        <v>24</v>
      </c>
      <c r="S5" s="6">
        <f t="shared" si="1"/>
        <v>29</v>
      </c>
      <c r="T5" s="8">
        <f t="shared" si="2"/>
        <v>-3.6277777777777771E-3</v>
      </c>
      <c r="U5" s="8">
        <f t="shared" si="3"/>
        <v>-3.1990572390572375E-3</v>
      </c>
      <c r="V5" s="8">
        <f t="shared" si="4"/>
        <v>-4.15E-3</v>
      </c>
    </row>
    <row r="6" spans="1:22" x14ac:dyDescent="0.3">
      <c r="A6" s="11">
        <v>1973</v>
      </c>
      <c r="B6" s="5">
        <f>_xlfn.XLOOKUP(DATE($A6,MATCH(B$2,$B$2:$M$2,0),"01"),'Altın Data'!$A$2:$A$647,'Altın Data'!$C$2:$C$647,"")</f>
        <v>1.6899999999999998E-2</v>
      </c>
      <c r="C6" s="5">
        <f>_xlfn.XLOOKUP(DATE($A6,MATCH(C$2,$B$2:$M$2,0),"01"),'Altın Data'!$A$2:$A$647,'Altın Data'!$C$2:$C$647,"")</f>
        <v>0.28660000000000002</v>
      </c>
      <c r="D6" s="5">
        <f>_xlfn.XLOOKUP(DATE($A6,MATCH(D$2,$B$2:$M$2,0),"01"),'Altın Data'!$A$2:$A$647,'Altın Data'!$C$2:$C$647,"")</f>
        <v>5.8599999999999999E-2</v>
      </c>
      <c r="E6" s="5">
        <f>_xlfn.XLOOKUP(DATE($A6,MATCH(E$2,$B$2:$M$2,0),"01"),'Altın Data'!$A$2:$A$647,'Altın Data'!$C$2:$C$647,"")</f>
        <v>7.7999999999999996E-3</v>
      </c>
      <c r="F6" s="5">
        <f>_xlfn.XLOOKUP(DATE($A6,MATCH(F$2,$B$2:$M$2,0),"01"),'Altın Data'!$A$2:$A$647,'Altın Data'!$C$2:$C$647,"")</f>
        <v>0.26429999999999998</v>
      </c>
      <c r="G6" s="5">
        <f>_xlfn.XLOOKUP(DATE($A6,MATCH(G$2,$B$2:$M$2,0),"01"),'Altın Data'!$A$2:$A$647,'Altın Data'!$C$2:$C$647,"")</f>
        <v>7.3899999999999993E-2</v>
      </c>
      <c r="H6" s="5">
        <f>_xlfn.XLOOKUP(DATE($A6,MATCH(H$2,$B$2:$M$2,0),"01"),'Altın Data'!$A$2:$A$647,'Altın Data'!$C$2:$C$647,"")</f>
        <v>-6.1899999999999997E-2</v>
      </c>
      <c r="I6" s="5">
        <f>_xlfn.XLOOKUP(DATE($A6,MATCH(I$2,$B$2:$M$2,0),"01"),'Altın Data'!$A$2:$A$647,'Altın Data'!$C$2:$C$647,"")</f>
        <v>-0.10440000000000001</v>
      </c>
      <c r="J6" s="5">
        <f>_xlfn.XLOOKUP(DATE($A6,MATCH(J$2,$B$2:$M$2,0),"01"),'Altın Data'!$A$2:$A$647,'Altın Data'!$C$2:$C$647,"")</f>
        <v>-3.3700000000000001E-2</v>
      </c>
      <c r="K6" s="5">
        <f>_xlfn.XLOOKUP(DATE($A6,MATCH(K$2,$B$2:$M$2,0),"01"),'Altın Data'!$A$2:$A$647,'Altın Data'!$C$2:$C$647,"")</f>
        <v>-1.9900000000000001E-2</v>
      </c>
      <c r="L6" s="5">
        <f>_xlfn.XLOOKUP(DATE($A6,MATCH(L$2,$B$2:$M$2,0),"01"),'Altın Data'!$A$2:$A$647,'Altın Data'!$C$2:$C$647,"")</f>
        <v>0.03</v>
      </c>
      <c r="M6" s="5">
        <f>_xlfn.XLOOKUP(DATE($A6,MATCH(M$2,$B$2:$M$2,0),"01"),'Altın Data'!$A$2:$A$647,'Altın Data'!$C$2:$C$647,"")</f>
        <v>0.1091</v>
      </c>
      <c r="N6" s="9">
        <v>4</v>
      </c>
      <c r="O6" s="3"/>
      <c r="P6" s="10"/>
      <c r="Q6" s="7" t="s">
        <v>4</v>
      </c>
      <c r="R6" s="6">
        <f t="shared" si="0"/>
        <v>29</v>
      </c>
      <c r="S6" s="6">
        <f t="shared" si="1"/>
        <v>25</v>
      </c>
      <c r="T6" s="8">
        <f t="shared" si="2"/>
        <v>6.333333333333334E-3</v>
      </c>
      <c r="U6" s="8">
        <f t="shared" si="3"/>
        <v>8.3214814814814818E-3</v>
      </c>
      <c r="V6" s="8">
        <f t="shared" si="4"/>
        <v>4.4000000000000003E-3</v>
      </c>
    </row>
    <row r="7" spans="1:22" x14ac:dyDescent="0.3">
      <c r="A7" s="11">
        <v>1974</v>
      </c>
      <c r="B7" s="5">
        <f>_xlfn.XLOOKUP(DATE($A7,MATCH(B$2,$B$2:$M$2,0),"01"),'Altın Data'!$A$2:$A$647,'Altın Data'!$C$2:$C$647,"")</f>
        <v>0.1825</v>
      </c>
      <c r="C7" s="5">
        <f>_xlfn.XLOOKUP(DATE($A7,MATCH(C$2,$B$2:$M$2,0),"01"),'Altın Data'!$A$2:$A$647,'Altın Data'!$C$2:$C$647,"")</f>
        <v>0.22589999999999999</v>
      </c>
      <c r="D7" s="5">
        <f>_xlfn.XLOOKUP(DATE($A7,MATCH(D$2,$B$2:$M$2,0),"01"),'Altın Data'!$A$2:$A$647,'Altın Data'!$C$2:$C$647,"")</f>
        <v>6.4500000000000002E-2</v>
      </c>
      <c r="E7" s="5">
        <f>_xlfn.XLOOKUP(DATE($A7,MATCH(E$2,$B$2:$M$2,0),"01"),'Altın Data'!$A$2:$A$647,'Altın Data'!$C$2:$C$647,"")</f>
        <v>-2.1600000000000001E-2</v>
      </c>
      <c r="F7" s="5">
        <f>_xlfn.XLOOKUP(DATE($A7,MATCH(F$2,$B$2:$M$2,0),"01"),'Altın Data'!$A$2:$A$647,'Altın Data'!$C$2:$C$647,"")</f>
        <v>-7.2499999999999995E-2</v>
      </c>
      <c r="G7" s="5">
        <f>_xlfn.XLOOKUP(DATE($A7,MATCH(G$2,$B$2:$M$2,0),"01"),'Altın Data'!$A$2:$A$647,'Altın Data'!$C$2:$C$647,"")</f>
        <v>-8.0799999999999997E-2</v>
      </c>
      <c r="H7" s="5">
        <f>_xlfn.XLOOKUP(DATE($A7,MATCH(H$2,$B$2:$M$2,0),"01"),'Altın Data'!$A$2:$A$647,'Altın Data'!$C$2:$C$647,"")</f>
        <v>8.2699999999999996E-2</v>
      </c>
      <c r="I7" s="5">
        <f>_xlfn.XLOOKUP(DATE($A7,MATCH(I$2,$B$2:$M$2,0),"01"),'Altın Data'!$A$2:$A$647,'Altın Data'!$C$2:$C$647,"")</f>
        <v>-1.2999999999999999E-3</v>
      </c>
      <c r="J7" s="5">
        <f>_xlfn.XLOOKUP(DATE($A7,MATCH(J$2,$B$2:$M$2,0),"01"),'Altın Data'!$A$2:$A$647,'Altın Data'!$C$2:$C$647,"")</f>
        <v>-3.04E-2</v>
      </c>
      <c r="K7" s="5">
        <f>_xlfn.XLOOKUP(DATE($A7,MATCH(K$2,$B$2:$M$2,0),"01"),'Altın Data'!$A$2:$A$647,'Altın Data'!$C$2:$C$647,"")</f>
        <v>0.1036</v>
      </c>
      <c r="L7" s="5">
        <f>_xlfn.XLOOKUP(DATE($A7,MATCH(L$2,$B$2:$M$2,0),"01"),'Altın Data'!$A$2:$A$647,'Altın Data'!$C$2:$C$647,"")</f>
        <v>0.10340000000000001</v>
      </c>
      <c r="M7" s="5">
        <f>_xlfn.XLOOKUP(DATE($A7,MATCH(M$2,$B$2:$M$2,0),"01"),'Altın Data'!$A$2:$A$647,'Altın Data'!$C$2:$C$647,"")</f>
        <v>1.1900000000000001E-2</v>
      </c>
      <c r="N7" s="9">
        <v>5</v>
      </c>
      <c r="O7" s="3"/>
      <c r="P7" s="10"/>
      <c r="Q7" s="7" t="s">
        <v>5</v>
      </c>
      <c r="R7" s="6">
        <f t="shared" si="0"/>
        <v>26</v>
      </c>
      <c r="S7" s="6">
        <f t="shared" si="1"/>
        <v>28</v>
      </c>
      <c r="T7" s="8">
        <f t="shared" si="2"/>
        <v>9.4796296296296243E-3</v>
      </c>
      <c r="U7" s="8">
        <f t="shared" si="3"/>
        <v>1.3517171717171699E-3</v>
      </c>
      <c r="V7" s="8">
        <f t="shared" si="4"/>
        <v>-1.7499999999999998E-3</v>
      </c>
    </row>
    <row r="8" spans="1:22" x14ac:dyDescent="0.3">
      <c r="A8" s="11">
        <v>1975</v>
      </c>
      <c r="B8" s="5">
        <f>_xlfn.XLOOKUP(DATE($A8,MATCH(B$2,$B$2:$M$2,0),"01"),'Altın Data'!$A$2:$A$647,'Altın Data'!$C$2:$C$647,"")</f>
        <v>-5.7299999999999997E-2</v>
      </c>
      <c r="C8" s="5">
        <f>_xlfn.XLOOKUP(DATE($A8,MATCH(C$2,$B$2:$M$2,0),"01"),'Altın Data'!$A$2:$A$647,'Altın Data'!$C$2:$C$647,"")</f>
        <v>3.3799999999999997E-2</v>
      </c>
      <c r="D8" s="5">
        <f>_xlfn.XLOOKUP(DATE($A8,MATCH(D$2,$B$2:$M$2,0),"01"),'Altın Data'!$A$2:$A$647,'Altın Data'!$C$2:$C$647,"")</f>
        <v>-3.3000000000000002E-2</v>
      </c>
      <c r="E8" s="5">
        <f>_xlfn.XLOOKUP(DATE($A8,MATCH(E$2,$B$2:$M$2,0),"01"),'Altın Data'!$A$2:$A$647,'Altın Data'!$C$2:$C$647,"")</f>
        <v>-5.11E-2</v>
      </c>
      <c r="F8" s="5">
        <f>_xlfn.XLOOKUP(DATE($A8,MATCH(F$2,$B$2:$M$2,0),"01"),'Altın Data'!$A$2:$A$647,'Altın Data'!$C$2:$C$647,"")</f>
        <v>1.1999999999999999E-3</v>
      </c>
      <c r="G8" s="5">
        <f>_xlfn.XLOOKUP(DATE($A8,MATCH(G$2,$B$2:$M$2,0),"01"),'Altın Data'!$A$2:$A$647,'Altın Data'!$C$2:$C$647,"")</f>
        <v>-5.1000000000000004E-3</v>
      </c>
      <c r="H8" s="5">
        <f>_xlfn.XLOOKUP(DATE($A8,MATCH(H$2,$B$2:$M$2,0),"01"),'Altın Data'!$A$2:$A$647,'Altın Data'!$C$2:$C$647,"")</f>
        <v>3.5999999999999999E-3</v>
      </c>
      <c r="I8" s="5">
        <f>_xlfn.XLOOKUP(DATE($A8,MATCH(I$2,$B$2:$M$2,0),"01"),'Altın Data'!$A$2:$A$647,'Altın Data'!$C$2:$C$647,"")</f>
        <v>-4.1599999999999998E-2</v>
      </c>
      <c r="J8" s="5">
        <f>_xlfn.XLOOKUP(DATE($A8,MATCH(J$2,$B$2:$M$2,0),"01"),'Altın Data'!$A$2:$A$647,'Altın Data'!$C$2:$C$647,"")</f>
        <v>-0.1163</v>
      </c>
      <c r="K8" s="5">
        <f>_xlfn.XLOOKUP(DATE($A8,MATCH(K$2,$B$2:$M$2,0),"01"),'Altın Data'!$A$2:$A$647,'Altın Data'!$C$2:$C$647,"")</f>
        <v>1.17E-2</v>
      </c>
      <c r="L8" s="5">
        <f>_xlfn.XLOOKUP(DATE($A8,MATCH(L$2,$B$2:$M$2,0),"01"),'Altın Data'!$A$2:$A$647,'Altın Data'!$C$2:$C$647,"")</f>
        <v>-1.6400000000000001E-2</v>
      </c>
      <c r="M8" s="5">
        <f>_xlfn.XLOOKUP(DATE($A8,MATCH(M$2,$B$2:$M$2,0),"01"),'Altın Data'!$A$2:$A$647,'Altın Data'!$C$2:$C$647,"")</f>
        <v>-2.5000000000000001E-3</v>
      </c>
      <c r="N8" s="9">
        <v>6</v>
      </c>
      <c r="O8" s="3"/>
      <c r="P8" s="10"/>
      <c r="Q8" s="7" t="s">
        <v>6</v>
      </c>
      <c r="R8" s="6">
        <f t="shared" si="0"/>
        <v>21</v>
      </c>
      <c r="S8" s="6">
        <f t="shared" si="1"/>
        <v>33</v>
      </c>
      <c r="T8" s="8">
        <f t="shared" si="2"/>
        <v>-9.407407407407422E-4</v>
      </c>
      <c r="U8" s="8">
        <f t="shared" si="3"/>
        <v>-2.917575757575756E-3</v>
      </c>
      <c r="V8" s="8">
        <f t="shared" si="4"/>
        <v>-5.45E-3</v>
      </c>
    </row>
    <row r="9" spans="1:22" x14ac:dyDescent="0.3">
      <c r="A9" s="11">
        <v>1976</v>
      </c>
      <c r="B9" s="5">
        <f>_xlfn.XLOOKUP(DATE($A9,MATCH(B$2,$B$2:$M$2,0),"01"),'Altın Data'!$A$2:$A$647,'Altın Data'!$C$2:$C$647,"")</f>
        <v>-8.5099999999999995E-2</v>
      </c>
      <c r="C9" s="5">
        <f>_xlfn.XLOOKUP(DATE($A9,MATCH(C$2,$B$2:$M$2,0),"01"),'Altın Data'!$A$2:$A$647,'Altın Data'!$C$2:$C$647,"")</f>
        <v>3.2300000000000002E-2</v>
      </c>
      <c r="D9" s="5">
        <f>_xlfn.XLOOKUP(DATE($A9,MATCH(D$2,$B$2:$M$2,0),"01"),'Altın Data'!$A$2:$A$647,'Altın Data'!$C$2:$C$647,"")</f>
        <v>-2.23E-2</v>
      </c>
      <c r="E9" s="5">
        <f>_xlfn.XLOOKUP(DATE($A9,MATCH(E$2,$B$2:$M$2,0),"01"),'Altın Data'!$A$2:$A$647,'Altın Data'!$C$2:$C$647,"")</f>
        <v>-9.2999999999999992E-3</v>
      </c>
      <c r="F9" s="5">
        <f>_xlfn.XLOOKUP(DATE($A9,MATCH(F$2,$B$2:$M$2,0),"01"),'Altın Data'!$A$2:$A$647,'Altın Data'!$C$2:$C$647,"")</f>
        <v>-2.2599999999999999E-2</v>
      </c>
      <c r="G9" s="5">
        <f>_xlfn.XLOOKUP(DATE($A9,MATCH(G$2,$B$2:$M$2,0),"01"),'Altın Data'!$A$2:$A$647,'Altın Data'!$C$2:$C$647,"")</f>
        <v>-1.35E-2</v>
      </c>
      <c r="H9" s="5">
        <f>_xlfn.XLOOKUP(DATE($A9,MATCH(H$2,$B$2:$M$2,0),"01"),'Altın Data'!$A$2:$A$647,'Altın Data'!$C$2:$C$647,"")</f>
        <v>-8.8900000000000007E-2</v>
      </c>
      <c r="I9" s="5">
        <f>_xlfn.XLOOKUP(DATE($A9,MATCH(I$2,$B$2:$M$2,0),"01"),'Altın Data'!$A$2:$A$647,'Altın Data'!$C$2:$C$647,"")</f>
        <v>-7.4899999999999994E-2</v>
      </c>
      <c r="J9" s="5">
        <f>_xlfn.XLOOKUP(DATE($A9,MATCH(J$2,$B$2:$M$2,0),"01"),'Altın Data'!$A$2:$A$647,'Altın Data'!$C$2:$C$647,"")</f>
        <v>0.114</v>
      </c>
      <c r="K9" s="5">
        <f>_xlfn.XLOOKUP(DATE($A9,MATCH(K$2,$B$2:$M$2,0),"01"),'Altın Data'!$A$2:$A$647,'Altın Data'!$C$2:$C$647,"")</f>
        <v>5.9400000000000001E-2</v>
      </c>
      <c r="L9" s="5">
        <f>_xlfn.XLOOKUP(DATE($A9,MATCH(L$2,$B$2:$M$2,0),"01"),'Altın Data'!$A$2:$A$647,'Altın Data'!$C$2:$C$647,"")</f>
        <v>5.7700000000000001E-2</v>
      </c>
      <c r="M9" s="5">
        <f>_xlfn.XLOOKUP(DATE($A9,MATCH(M$2,$B$2:$M$2,0),"01"),'Altın Data'!$A$2:$A$647,'Altın Data'!$C$2:$C$647,"")</f>
        <v>3.4500000000000003E-2</v>
      </c>
      <c r="N9" s="9">
        <v>7</v>
      </c>
      <c r="O9" s="3"/>
      <c r="P9" s="10"/>
      <c r="Q9" s="7" t="s">
        <v>7</v>
      </c>
      <c r="R9" s="6">
        <f t="shared" si="0"/>
        <v>30</v>
      </c>
      <c r="S9" s="6">
        <f t="shared" si="1"/>
        <v>24</v>
      </c>
      <c r="T9" s="8">
        <f t="shared" si="2"/>
        <v>8.1259259259259253E-3</v>
      </c>
      <c r="U9" s="8">
        <f t="shared" si="3"/>
        <v>7.6496296296296312E-3</v>
      </c>
      <c r="V9" s="8">
        <f t="shared" si="4"/>
        <v>6.5000000000000006E-3</v>
      </c>
    </row>
    <row r="10" spans="1:22" x14ac:dyDescent="0.3">
      <c r="A10" s="11">
        <v>1977</v>
      </c>
      <c r="B10" s="5">
        <f>_xlfn.XLOOKUP(DATE($A10,MATCH(B$2,$B$2:$M$2,0),"01"),'Altın Data'!$A$2:$A$647,'Altın Data'!$C$2:$C$647,"")</f>
        <v>-1.8200000000000001E-2</v>
      </c>
      <c r="C10" s="5">
        <f>_xlfn.XLOOKUP(DATE($A10,MATCH(C$2,$B$2:$M$2,0),"01"),'Altın Data'!$A$2:$A$647,'Altın Data'!$C$2:$C$647,"")</f>
        <v>7.9000000000000001E-2</v>
      </c>
      <c r="D10" s="5">
        <f>_xlfn.XLOOKUP(DATE($A10,MATCH(D$2,$B$2:$M$2,0),"01"),'Altın Data'!$A$2:$A$647,'Altın Data'!$C$2:$C$647,"")</f>
        <v>4.3099999999999999E-2</v>
      </c>
      <c r="E10" s="5">
        <f>_xlfn.XLOOKUP(DATE($A10,MATCH(E$2,$B$2:$M$2,0),"01"),'Altın Data'!$A$2:$A$647,'Altın Data'!$C$2:$C$647,"")</f>
        <v>-1.11E-2</v>
      </c>
      <c r="F10" s="5">
        <f>_xlfn.XLOOKUP(DATE($A10,MATCH(F$2,$B$2:$M$2,0),"01"),'Altın Data'!$A$2:$A$647,'Altın Data'!$C$2:$C$647,"")</f>
        <v>-2.6800000000000001E-2</v>
      </c>
      <c r="G10" s="5">
        <f>_xlfn.XLOOKUP(DATE($A10,MATCH(G$2,$B$2:$M$2,0),"01"),'Altın Data'!$A$2:$A$647,'Altın Data'!$C$2:$C$647,"")</f>
        <v>-2.0999999999999999E-3</v>
      </c>
      <c r="H10" s="5">
        <f>_xlfn.XLOOKUP(DATE($A10,MATCH(H$2,$B$2:$M$2,0),"01"),'Altın Data'!$A$2:$A$647,'Altın Data'!$C$2:$C$647,"")</f>
        <v>9.4000000000000004E-3</v>
      </c>
      <c r="I10" s="5">
        <f>_xlfn.XLOOKUP(DATE($A10,MATCH(I$2,$B$2:$M$2,0),"01"),'Altın Data'!$A$2:$A$647,'Altın Data'!$C$2:$C$647,"")</f>
        <v>1.14E-2</v>
      </c>
      <c r="J10" s="5">
        <f>_xlfn.XLOOKUP(DATE($A10,MATCH(J$2,$B$2:$M$2,0),"01"),'Altın Data'!$A$2:$A$647,'Altın Data'!$C$2:$C$647,"")</f>
        <v>5.62E-2</v>
      </c>
      <c r="K10" s="5">
        <f>_xlfn.XLOOKUP(DATE($A10,MATCH(K$2,$B$2:$M$2,0),"01"),'Altın Data'!$A$2:$A$647,'Altın Data'!$C$2:$C$647,"")</f>
        <v>4.7300000000000002E-2</v>
      </c>
      <c r="L10" s="5">
        <f>_xlfn.XLOOKUP(DATE($A10,MATCH(L$2,$B$2:$M$2,0),"01"),'Altın Data'!$A$2:$A$647,'Altın Data'!$C$2:$C$647,"")</f>
        <v>-9.2999999999999992E-3</v>
      </c>
      <c r="M10" s="5">
        <f>_xlfn.XLOOKUP(DATE($A10,MATCH(M$2,$B$2:$M$2,0),"01"),'Altın Data'!$A$2:$A$647,'Altın Data'!$C$2:$C$647,"")</f>
        <v>3.1E-2</v>
      </c>
      <c r="N10" s="9">
        <v>8</v>
      </c>
      <c r="O10" s="3"/>
      <c r="P10" s="10"/>
      <c r="Q10" s="7" t="s">
        <v>8</v>
      </c>
      <c r="R10" s="6">
        <f t="shared" si="0"/>
        <v>27</v>
      </c>
      <c r="S10" s="6">
        <f t="shared" si="1"/>
        <v>27</v>
      </c>
      <c r="T10" s="8">
        <f t="shared" si="2"/>
        <v>7.6962962962962957E-3</v>
      </c>
      <c r="U10" s="8">
        <f t="shared" si="3"/>
        <v>1.1131380471380474E-2</v>
      </c>
      <c r="V10" s="8">
        <f t="shared" si="4"/>
        <v>8.4999999999999995E-4</v>
      </c>
    </row>
    <row r="11" spans="1:22" x14ac:dyDescent="0.3">
      <c r="A11" s="11">
        <v>1978</v>
      </c>
      <c r="B11" s="5">
        <f>_xlfn.XLOOKUP(DATE($A11,MATCH(B$2,$B$2:$M$2,0),"01"),'Altın Data'!$A$2:$A$647,'Altın Data'!$C$2:$C$647,"")</f>
        <v>6.7500000000000004E-2</v>
      </c>
      <c r="C11" s="5">
        <f>_xlfn.XLOOKUP(DATE($A11,MATCH(C$2,$B$2:$M$2,0),"01"),'Altın Data'!$A$2:$A$647,'Altın Data'!$C$2:$C$647,"")</f>
        <v>3.49E-2</v>
      </c>
      <c r="D11" s="5">
        <f>_xlfn.XLOOKUP(DATE($A11,MATCH(D$2,$B$2:$M$2,0),"01"),'Altın Data'!$A$2:$A$647,'Altın Data'!$C$2:$C$647,"")</f>
        <v>-3.5999999999999999E-3</v>
      </c>
      <c r="E11" s="5">
        <f>_xlfn.XLOOKUP(DATE($A11,MATCH(E$2,$B$2:$M$2,0),"01"),'Altın Data'!$A$2:$A$647,'Altın Data'!$C$2:$C$647,"")</f>
        <v>-5.9200000000000003E-2</v>
      </c>
      <c r="F11" s="5">
        <f>_xlfn.XLOOKUP(DATE($A11,MATCH(F$2,$B$2:$M$2,0),"01"),'Altın Data'!$A$2:$A$647,'Altın Data'!$C$2:$C$647,"")</f>
        <v>7.7799999999999994E-2</v>
      </c>
      <c r="G11" s="5">
        <f>_xlfn.XLOOKUP(DATE($A11,MATCH(G$2,$B$2:$M$2,0),"01"),'Altın Data'!$A$2:$A$647,'Altın Data'!$C$2:$C$647,"")</f>
        <v>-6.0000000000000001E-3</v>
      </c>
      <c r="H11" s="5">
        <f>_xlfn.XLOOKUP(DATE($A11,MATCH(H$2,$B$2:$M$2,0),"01"),'Altın Data'!$A$2:$A$647,'Altın Data'!$C$2:$C$647,"")</f>
        <v>9.5299999999999996E-2</v>
      </c>
      <c r="I11" s="5">
        <f>_xlfn.XLOOKUP(DATE($A11,MATCH(I$2,$B$2:$M$2,0),"01"),'Altın Data'!$A$2:$A$647,'Altın Data'!$C$2:$C$647,"")</f>
        <v>4.0899999999999999E-2</v>
      </c>
      <c r="J11" s="5">
        <f>_xlfn.XLOOKUP(DATE($A11,MATCH(J$2,$B$2:$M$2,0),"01"),'Altın Data'!$A$2:$A$647,'Altın Data'!$C$2:$C$647,"")</f>
        <v>4.02E-2</v>
      </c>
      <c r="K11" s="5">
        <f>_xlfn.XLOOKUP(DATE($A11,MATCH(K$2,$B$2:$M$2,0),"01"),'Altın Data'!$A$2:$A$647,'Altın Data'!$C$2:$C$647,"")</f>
        <v>0.11749999999999999</v>
      </c>
      <c r="L11" s="5">
        <f>_xlfn.XLOOKUP(DATE($A11,MATCH(L$2,$B$2:$M$2,0),"01"),'Altın Data'!$A$2:$A$647,'Altın Data'!$C$2:$C$647,"")</f>
        <v>-0.20280000000000001</v>
      </c>
      <c r="M11" s="5">
        <f>_xlfn.XLOOKUP(DATE($A11,MATCH(M$2,$B$2:$M$2,0),"01"),'Altın Data'!$A$2:$A$647,'Altın Data'!$C$2:$C$647,"")</f>
        <v>0.1686</v>
      </c>
      <c r="N11" s="9">
        <v>9</v>
      </c>
      <c r="O11" s="3"/>
      <c r="P11" s="10"/>
      <c r="Q11" s="7" t="s">
        <v>9</v>
      </c>
      <c r="R11" s="6">
        <f t="shared" si="0"/>
        <v>30</v>
      </c>
      <c r="S11" s="6">
        <f t="shared" si="1"/>
        <v>24</v>
      </c>
      <c r="T11" s="8">
        <f t="shared" si="2"/>
        <v>1.2633333333333331E-2</v>
      </c>
      <c r="U11" s="8">
        <f t="shared" si="3"/>
        <v>6.0358249158249146E-3</v>
      </c>
      <c r="V11" s="8">
        <f t="shared" si="4"/>
        <v>9.5499999999999995E-3</v>
      </c>
    </row>
    <row r="12" spans="1:22" x14ac:dyDescent="0.3">
      <c r="A12" s="11">
        <v>1979</v>
      </c>
      <c r="B12" s="5">
        <f>_xlfn.XLOOKUP(DATE($A12,MATCH(B$2,$B$2:$M$2,0),"01"),'Altın Data'!$A$2:$A$647,'Altın Data'!$C$2:$C$647,"")</f>
        <v>3.4099999999999998E-2</v>
      </c>
      <c r="C12" s="5">
        <f>_xlfn.XLOOKUP(DATE($A12,MATCH(C$2,$B$2:$M$2,0),"01"),'Altın Data'!$A$2:$A$647,'Altın Data'!$C$2:$C$647,"")</f>
        <v>7.6399999999999996E-2</v>
      </c>
      <c r="D12" s="5">
        <f>_xlfn.XLOOKUP(DATE($A12,MATCH(D$2,$B$2:$M$2,0),"01"),'Altın Data'!$A$2:$A$647,'Altın Data'!$C$2:$C$647,"")</f>
        <v>-4.4499999999999998E-2</v>
      </c>
      <c r="E12" s="5">
        <f>_xlfn.XLOOKUP(DATE($A12,MATCH(E$2,$B$2:$M$2,0),"01"),'Altın Data'!$A$2:$A$647,'Altın Data'!$C$2:$C$647,"")</f>
        <v>2.1600000000000001E-2</v>
      </c>
      <c r="F12" s="5">
        <f>_xlfn.XLOOKUP(DATE($A12,MATCH(F$2,$B$2:$M$2,0),"01"),'Altın Data'!$A$2:$A$647,'Altın Data'!$C$2:$C$647,"")</f>
        <v>0.1193</v>
      </c>
      <c r="G12" s="5">
        <f>_xlfn.XLOOKUP(DATE($A12,MATCH(G$2,$B$2:$M$2,0),"01"),'Altın Data'!$A$2:$A$647,'Altın Data'!$C$2:$C$647,"")</f>
        <v>9.5999999999999992E-3</v>
      </c>
      <c r="H12" s="5">
        <f>_xlfn.XLOOKUP(DATE($A12,MATCH(H$2,$B$2:$M$2,0),"01"),'Altın Data'!$A$2:$A$647,'Altın Data'!$C$2:$C$647,"")</f>
        <v>6.9199999999999998E-2</v>
      </c>
      <c r="I12" s="5">
        <f>_xlfn.XLOOKUP(DATE($A12,MATCH(I$2,$B$2:$M$2,0),"01"),'Altın Data'!$A$2:$A$647,'Altın Data'!$C$2:$C$647,"")</f>
        <v>6.2899999999999998E-2</v>
      </c>
      <c r="J12" s="5">
        <f>_xlfn.XLOOKUP(DATE($A12,MATCH(J$2,$B$2:$M$2,0),"01"),'Altın Data'!$A$2:$A$647,'Altın Data'!$C$2:$C$647,"")</f>
        <v>0.26050000000000001</v>
      </c>
      <c r="K12" s="5">
        <f>_xlfn.XLOOKUP(DATE($A12,MATCH(K$2,$B$2:$M$2,0),"01"),'Altın Data'!$A$2:$A$647,'Altın Data'!$C$2:$C$647,"")</f>
        <v>-3.8399999999999997E-2</v>
      </c>
      <c r="L12" s="5">
        <f>_xlfn.XLOOKUP(DATE($A12,MATCH(L$2,$B$2:$M$2,0),"01"),'Altın Data'!$A$2:$A$647,'Altın Data'!$C$2:$C$647,"")</f>
        <v>8.7999999999999995E-2</v>
      </c>
      <c r="M12" s="5">
        <f>_xlfn.XLOOKUP(DATE($A12,MATCH(M$2,$B$2:$M$2,0),"01"),'Altın Data'!$A$2:$A$647,'Altın Data'!$C$2:$C$647,"")</f>
        <v>0.2311</v>
      </c>
      <c r="N12" s="9">
        <v>10</v>
      </c>
      <c r="O12" s="3"/>
      <c r="P12" s="10"/>
      <c r="Q12" s="7" t="s">
        <v>10</v>
      </c>
      <c r="R12" s="6">
        <f t="shared" si="0"/>
        <v>24</v>
      </c>
      <c r="S12" s="6">
        <f t="shared" si="1"/>
        <v>30</v>
      </c>
      <c r="T12" s="8">
        <f t="shared" si="2"/>
        <v>1.8092592592592594E-3</v>
      </c>
      <c r="U12" s="8">
        <f t="shared" si="3"/>
        <v>-8.9090909090909894E-5</v>
      </c>
      <c r="V12" s="8">
        <f t="shared" si="4"/>
        <v>-2.15E-3</v>
      </c>
    </row>
    <row r="13" spans="1:22" x14ac:dyDescent="0.3">
      <c r="A13" s="11">
        <v>1980</v>
      </c>
      <c r="B13" s="5">
        <f>_xlfn.XLOOKUP(DATE($A13,MATCH(B$2,$B$2:$M$2,0),"01"),'Altın Data'!$A$2:$A$647,'Altın Data'!$C$2:$C$647,"")</f>
        <v>0.27539999999999998</v>
      </c>
      <c r="C13" s="5">
        <f>_xlfn.XLOOKUP(DATE($A13,MATCH(C$2,$B$2:$M$2,0),"01"),'Altın Data'!$A$2:$A$647,'Altın Data'!$C$2:$C$647,"")</f>
        <v>-2.4500000000000001E-2</v>
      </c>
      <c r="D13" s="5">
        <f>_xlfn.XLOOKUP(DATE($A13,MATCH(D$2,$B$2:$M$2,0),"01"),'Altın Data'!$A$2:$A$647,'Altın Data'!$C$2:$C$647,"")</f>
        <v>-0.22289999999999999</v>
      </c>
      <c r="E13" s="5">
        <f>_xlfn.XLOOKUP(DATE($A13,MATCH(E$2,$B$2:$M$2,0),"01"),'Altın Data'!$A$2:$A$647,'Altın Data'!$C$2:$C$647,"")</f>
        <v>4.65E-2</v>
      </c>
      <c r="F13" s="5">
        <f>_xlfn.XLOOKUP(DATE($A13,MATCH(F$2,$B$2:$M$2,0),"01"),'Altın Data'!$A$2:$A$647,'Altın Data'!$C$2:$C$647,"")</f>
        <v>3.3799999999999997E-2</v>
      </c>
      <c r="G13" s="5">
        <f>_xlfn.XLOOKUP(DATE($A13,MATCH(G$2,$B$2:$M$2,0),"01"),'Altın Data'!$A$2:$A$647,'Altın Data'!$C$2:$C$647,"")</f>
        <v>0.22040000000000001</v>
      </c>
      <c r="H13" s="5">
        <f>_xlfn.XLOOKUP(DATE($A13,MATCH(H$2,$B$2:$M$2,0),"01"),'Altın Data'!$A$2:$A$647,'Altın Data'!$C$2:$C$647,"")</f>
        <v>-6.0100000000000001E-2</v>
      </c>
      <c r="I13" s="5">
        <f>_xlfn.XLOOKUP(DATE($A13,MATCH(I$2,$B$2:$M$2,0),"01"),'Altın Data'!$A$2:$A$647,'Altın Data'!$C$2:$C$647,"")</f>
        <v>2.7699999999999999E-2</v>
      </c>
      <c r="J13" s="5">
        <f>_xlfn.XLOOKUP(DATE($A13,MATCH(J$2,$B$2:$M$2,0),"01"),'Altın Data'!$A$2:$A$647,'Altın Data'!$C$2:$C$647,"")</f>
        <v>5.62E-2</v>
      </c>
      <c r="K13" s="5">
        <f>_xlfn.XLOOKUP(DATE($A13,MATCH(K$2,$B$2:$M$2,0),"01"),'Altın Data'!$A$2:$A$647,'Altın Data'!$C$2:$C$647,"")</f>
        <v>-5.6599999999999998E-2</v>
      </c>
      <c r="L13" s="5">
        <f>_xlfn.XLOOKUP(DATE($A13,MATCH(L$2,$B$2:$M$2,0),"01"),'Altın Data'!$A$2:$A$647,'Altın Data'!$C$2:$C$647,"")</f>
        <v>-9.4999999999999998E-3</v>
      </c>
      <c r="M13" s="5">
        <f>_xlfn.XLOOKUP(DATE($A13,MATCH(M$2,$B$2:$M$2,0),"01"),'Altın Data'!$A$2:$A$647,'Altın Data'!$C$2:$C$647,"")</f>
        <v>-5.9400000000000001E-2</v>
      </c>
      <c r="N13" s="9">
        <v>11</v>
      </c>
      <c r="O13" s="3"/>
      <c r="P13" s="10"/>
      <c r="Q13" s="7" t="s">
        <v>11</v>
      </c>
      <c r="R13" s="6">
        <f t="shared" si="0"/>
        <v>31</v>
      </c>
      <c r="S13" s="6">
        <f t="shared" si="1"/>
        <v>23</v>
      </c>
      <c r="T13" s="8">
        <f t="shared" si="2"/>
        <v>9.8740740740740716E-3</v>
      </c>
      <c r="U13" s="8">
        <f t="shared" si="3"/>
        <v>8.4756228956228957E-3</v>
      </c>
      <c r="V13" s="8">
        <f t="shared" si="4"/>
        <v>4.8500000000000001E-3</v>
      </c>
    </row>
    <row r="14" spans="1:22" x14ac:dyDescent="0.3">
      <c r="A14" s="11">
        <v>1981</v>
      </c>
      <c r="B14" s="5">
        <f>_xlfn.XLOOKUP(DATE($A14,MATCH(B$2,$B$2:$M$2,0),"01"),'Altın Data'!$A$2:$A$647,'Altın Data'!$C$2:$C$647,"")</f>
        <v>-0.13569999999999999</v>
      </c>
      <c r="C14" s="5">
        <f>_xlfn.XLOOKUP(DATE($A14,MATCH(C$2,$B$2:$M$2,0),"01"),'Altın Data'!$A$2:$A$647,'Altın Data'!$C$2:$C$647,"")</f>
        <v>-3.4599999999999999E-2</v>
      </c>
      <c r="D14" s="5">
        <f>_xlfn.XLOOKUP(DATE($A14,MATCH(D$2,$B$2:$M$2,0),"01"),'Altın Data'!$A$2:$A$647,'Altın Data'!$C$2:$C$647,"")</f>
        <v>5.0599999999999999E-2</v>
      </c>
      <c r="E14" s="5">
        <f>_xlfn.XLOOKUP(DATE($A14,MATCH(E$2,$B$2:$M$2,0),"01"),'Altın Data'!$A$2:$A$647,'Altın Data'!$C$2:$C$647,"")</f>
        <v>-6.0299999999999999E-2</v>
      </c>
      <c r="F14" s="5">
        <f>_xlfn.XLOOKUP(DATE($A14,MATCH(F$2,$B$2:$M$2,0),"01"),'Altın Data'!$A$2:$A$647,'Altın Data'!$C$2:$C$647,"")</f>
        <v>-7.3000000000000001E-3</v>
      </c>
      <c r="G14" s="5">
        <f>_xlfn.XLOOKUP(DATE($A14,MATCH(G$2,$B$2:$M$2,0),"01"),'Altın Data'!$A$2:$A$647,'Altın Data'!$C$2:$C$647,"")</f>
        <v>-0.1111</v>
      </c>
      <c r="H14" s="5">
        <f>_xlfn.XLOOKUP(DATE($A14,MATCH(H$2,$B$2:$M$2,0),"01"),'Altın Data'!$A$2:$A$647,'Altın Data'!$C$2:$C$647,"")</f>
        <v>-4.6899999999999997E-2</v>
      </c>
      <c r="I14" s="5">
        <f>_xlfn.XLOOKUP(DATE($A14,MATCH(I$2,$B$2:$M$2,0),"01"),'Altın Data'!$A$2:$A$647,'Altın Data'!$C$2:$C$647,"")</f>
        <v>5.1700000000000003E-2</v>
      </c>
      <c r="J14" s="5">
        <f>_xlfn.XLOOKUP(DATE($A14,MATCH(J$2,$B$2:$M$2,0),"01"),'Altın Data'!$A$2:$A$647,'Altın Data'!$C$2:$C$647,"")</f>
        <v>4.1000000000000003E-3</v>
      </c>
      <c r="K14" s="5">
        <f>_xlfn.XLOOKUP(DATE($A14,MATCH(K$2,$B$2:$M$2,0),"01"),'Altın Data'!$A$2:$A$647,'Altın Data'!$C$2:$C$647,"")</f>
        <v>-4.1000000000000003E-3</v>
      </c>
      <c r="L14" s="5">
        <f>_xlfn.XLOOKUP(DATE($A14,MATCH(L$2,$B$2:$M$2,0),"01"),'Altın Data'!$A$2:$A$647,'Altın Data'!$C$2:$C$647,"")</f>
        <v>-2.93E-2</v>
      </c>
      <c r="M14" s="5">
        <f>_xlfn.XLOOKUP(DATE($A14,MATCH(M$2,$B$2:$M$2,0),"01"),'Altın Data'!$A$2:$A$647,'Altın Data'!$C$2:$C$647,"")</f>
        <v>-3.2599999999999997E-2</v>
      </c>
      <c r="N14" s="9">
        <v>12</v>
      </c>
      <c r="O14" s="3"/>
      <c r="P14" s="10"/>
      <c r="Q14" s="7" t="s">
        <v>12</v>
      </c>
      <c r="R14" s="6">
        <f t="shared" si="0"/>
        <v>28</v>
      </c>
      <c r="S14" s="6">
        <f t="shared" si="1"/>
        <v>25</v>
      </c>
      <c r="T14" s="8">
        <f t="shared" si="2"/>
        <v>1.2869811320754716E-2</v>
      </c>
      <c r="U14" s="8">
        <f t="shared" si="3"/>
        <v>9.7883501683501666E-3</v>
      </c>
      <c r="V14" s="8">
        <f t="shared" si="4"/>
        <v>4.0000000000000001E-3</v>
      </c>
    </row>
    <row r="15" spans="1:22" x14ac:dyDescent="0.3">
      <c r="A15" s="11">
        <v>1982</v>
      </c>
      <c r="B15" s="5">
        <f>_xlfn.XLOOKUP(DATE($A15,MATCH(B$2,$B$2:$M$2,0),"01"),'Altın Data'!$A$2:$A$647,'Altın Data'!$C$2:$C$647,"")</f>
        <v>-3.49E-2</v>
      </c>
      <c r="C15" s="5">
        <f>_xlfn.XLOOKUP(DATE($A15,MATCH(C$2,$B$2:$M$2,0),"01"),'Altın Data'!$A$2:$A$647,'Altın Data'!$C$2:$C$647,"")</f>
        <v>-6.3E-2</v>
      </c>
      <c r="D15" s="5">
        <f>_xlfn.XLOOKUP(DATE($A15,MATCH(D$2,$B$2:$M$2,0),"01"),'Altın Data'!$A$2:$A$647,'Altın Data'!$C$2:$C$647,"")</f>
        <v>-0.1169</v>
      </c>
      <c r="E15" s="5">
        <f>_xlfn.XLOOKUP(DATE($A15,MATCH(E$2,$B$2:$M$2,0),"01"),'Altın Data'!$A$2:$A$647,'Altın Data'!$C$2:$C$647,"")</f>
        <v>0.12809999999999999</v>
      </c>
      <c r="F15" s="5">
        <f>_xlfn.XLOOKUP(DATE($A15,MATCH(F$2,$B$2:$M$2,0),"01"),'Altın Data'!$A$2:$A$647,'Altın Data'!$C$2:$C$647,"")</f>
        <v>-9.9699999999999997E-2</v>
      </c>
      <c r="G15" s="5">
        <f>_xlfn.XLOOKUP(DATE($A15,MATCH(G$2,$B$2:$M$2,0),"01"),'Altın Data'!$A$2:$A$647,'Altın Data'!$C$2:$C$647,"")</f>
        <v>-2.3800000000000002E-2</v>
      </c>
      <c r="H15" s="5">
        <f>_xlfn.XLOOKUP(DATE($A15,MATCH(H$2,$B$2:$M$2,0),"01"),'Altın Data'!$A$2:$A$647,'Altın Data'!$C$2:$C$647,"")</f>
        <v>0.08</v>
      </c>
      <c r="I15" s="5">
        <f>_xlfn.XLOOKUP(DATE($A15,MATCH(I$2,$B$2:$M$2,0),"01"),'Altın Data'!$A$2:$A$647,'Altın Data'!$C$2:$C$647,"")</f>
        <v>0.2001</v>
      </c>
      <c r="J15" s="5">
        <f>_xlfn.XLOOKUP(DATE($A15,MATCH(J$2,$B$2:$M$2,0),"01"),'Altın Data'!$A$2:$A$647,'Altın Data'!$C$2:$C$647,"")</f>
        <v>-3.5200000000000002E-2</v>
      </c>
      <c r="K15" s="5">
        <f>_xlfn.XLOOKUP(DATE($A15,MATCH(K$2,$B$2:$M$2,0),"01"),'Altın Data'!$A$2:$A$647,'Altın Data'!$C$2:$C$647,"")</f>
        <v>5.3400000000000003E-2</v>
      </c>
      <c r="L15" s="5">
        <f>_xlfn.XLOOKUP(DATE($A15,MATCH(L$2,$B$2:$M$2,0),"01"),'Altın Data'!$A$2:$A$647,'Altın Data'!$C$2:$C$647,"")</f>
        <v>4.2599999999999999E-2</v>
      </c>
      <c r="M15" s="5">
        <f>_xlfn.XLOOKUP(DATE($A15,MATCH(M$2,$B$2:$M$2,0),"01"),'Altın Data'!$A$2:$A$647,'Altın Data'!$C$2:$C$647,"")</f>
        <v>4.7899999999999998E-2</v>
      </c>
      <c r="N15" s="9">
        <v>13</v>
      </c>
      <c r="O15" s="3"/>
      <c r="P15" s="10"/>
    </row>
    <row r="16" spans="1:22" x14ac:dyDescent="0.3">
      <c r="A16" s="11">
        <v>1983</v>
      </c>
      <c r="B16" s="5">
        <f>_xlfn.XLOOKUP(DATE($A16,MATCH(B$2,$B$2:$M$2,0),"01"),'Altın Data'!$A$2:$A$647,'Altın Data'!$C$2:$C$647,"")</f>
        <v>9.3200000000000005E-2</v>
      </c>
      <c r="C16" s="5">
        <f>_xlfn.XLOOKUP(DATE($A16,MATCH(C$2,$B$2:$M$2,0),"01"),'Altın Data'!$A$2:$A$647,'Altın Data'!$C$2:$C$647,"")</f>
        <v>-0.1822</v>
      </c>
      <c r="D16" s="5">
        <f>_xlfn.XLOOKUP(DATE($A16,MATCH(D$2,$B$2:$M$2,0),"01"),'Altın Data'!$A$2:$A$647,'Altın Data'!$C$2:$C$647,"")</f>
        <v>1.52E-2</v>
      </c>
      <c r="E16" s="5">
        <f>_xlfn.XLOOKUP(DATE($A16,MATCH(E$2,$B$2:$M$2,0),"01"),'Altın Data'!$A$2:$A$647,'Altın Data'!$C$2:$C$647,"")</f>
        <v>3.5000000000000003E-2</v>
      </c>
      <c r="F16" s="5">
        <f>_xlfn.XLOOKUP(DATE($A16,MATCH(F$2,$B$2:$M$2,0),"01"),'Altın Data'!$A$2:$A$647,'Altın Data'!$C$2:$C$647,"")</f>
        <v>1.9300000000000001E-2</v>
      </c>
      <c r="G16" s="5">
        <f>_xlfn.XLOOKUP(DATE($A16,MATCH(G$2,$B$2:$M$2,0),"01"),'Altın Data'!$A$2:$A$647,'Altın Data'!$C$2:$C$647,"")</f>
        <v>-4.9099999999999998E-2</v>
      </c>
      <c r="H16" s="5">
        <f>_xlfn.XLOOKUP(DATE($A16,MATCH(H$2,$B$2:$M$2,0),"01"),'Altın Data'!$A$2:$A$647,'Altın Data'!$C$2:$C$647,"")</f>
        <v>1.44E-2</v>
      </c>
      <c r="I16" s="5">
        <f>_xlfn.XLOOKUP(DATE($A16,MATCH(I$2,$B$2:$M$2,0),"01"),'Altın Data'!$A$2:$A$647,'Altın Data'!$C$2:$C$647,"")</f>
        <v>-1.8499999999999999E-2</v>
      </c>
      <c r="J16" s="5">
        <f>_xlfn.XLOOKUP(DATE($A16,MATCH(J$2,$B$2:$M$2,0),"01"),'Altın Data'!$A$2:$A$647,'Altın Data'!$C$2:$C$647,"")</f>
        <v>-2.2200000000000001E-2</v>
      </c>
      <c r="K16" s="5">
        <f>_xlfn.XLOOKUP(DATE($A16,MATCH(K$2,$B$2:$M$2,0),"01"),'Altın Data'!$A$2:$A$647,'Altın Data'!$C$2:$C$647,"")</f>
        <v>-5.6800000000000003E-2</v>
      </c>
      <c r="L16" s="5">
        <f>_xlfn.XLOOKUP(DATE($A16,MATCH(L$2,$B$2:$M$2,0),"01"),'Altın Data'!$A$2:$A$647,'Altın Data'!$C$2:$C$647,"")</f>
        <v>6.0199999999999997E-2</v>
      </c>
      <c r="M16" s="5">
        <f>_xlfn.XLOOKUP(DATE($A16,MATCH(M$2,$B$2:$M$2,0),"01"),'Altın Data'!$A$2:$A$647,'Altın Data'!$C$2:$C$647,"")</f>
        <v>-5.8000000000000003E-2</v>
      </c>
      <c r="N16" s="9">
        <v>14</v>
      </c>
      <c r="O16" s="3"/>
      <c r="P16" s="10"/>
    </row>
    <row r="17" spans="1:16" x14ac:dyDescent="0.3">
      <c r="A17" s="11">
        <v>1984</v>
      </c>
      <c r="B17" s="5">
        <f>_xlfn.XLOOKUP(DATE($A17,MATCH(B$2,$B$2:$M$2,0),"01"),'Altın Data'!$A$2:$A$647,'Altın Data'!$C$2:$C$647,"")</f>
        <v>-2.0400000000000001E-2</v>
      </c>
      <c r="C17" s="5">
        <f>_xlfn.XLOOKUP(DATE($A17,MATCH(C$2,$B$2:$M$2,0),"01"),'Altın Data'!$A$2:$A$647,'Altın Data'!$C$2:$C$647,"")</f>
        <v>5.4899999999999997E-2</v>
      </c>
      <c r="D17" s="5">
        <f>_xlfn.XLOOKUP(DATE($A17,MATCH(D$2,$B$2:$M$2,0),"01"),'Altın Data'!$A$2:$A$647,'Altın Data'!$C$2:$C$647,"")</f>
        <v>-1.4500000000000001E-2</v>
      </c>
      <c r="E17" s="5">
        <f>_xlfn.XLOOKUP(DATE($A17,MATCH(E$2,$B$2:$M$2,0),"01"),'Altın Data'!$A$2:$A$647,'Altın Data'!$C$2:$C$647,"")</f>
        <v>-3.27E-2</v>
      </c>
      <c r="F17" s="5">
        <f>_xlfn.XLOOKUP(DATE($A17,MATCH(F$2,$B$2:$M$2,0),"01"),'Altın Data'!$A$2:$A$647,'Altın Data'!$C$2:$C$647,"")</f>
        <v>2.24E-2</v>
      </c>
      <c r="G17" s="5">
        <f>_xlfn.XLOOKUP(DATE($A17,MATCH(G$2,$B$2:$M$2,0),"01"),'Altın Data'!$A$2:$A$647,'Altın Data'!$C$2:$C$647,"")</f>
        <v>-2.92E-2</v>
      </c>
      <c r="H17" s="5">
        <f>_xlfn.XLOOKUP(DATE($A17,MATCH(H$2,$B$2:$M$2,0),"01"),'Altın Data'!$A$2:$A$647,'Altın Data'!$C$2:$C$647,"")</f>
        <v>-8.2299999999999998E-2</v>
      </c>
      <c r="I17" s="5">
        <f>_xlfn.XLOOKUP(DATE($A17,MATCH(I$2,$B$2:$M$2,0),"01"),'Altın Data'!$A$2:$A$647,'Altın Data'!$C$2:$C$647,"")</f>
        <v>1.72E-2</v>
      </c>
      <c r="J17" s="5">
        <f>_xlfn.XLOOKUP(DATE($A17,MATCH(J$2,$B$2:$M$2,0),"01"),'Altın Data'!$A$2:$A$647,'Altın Data'!$C$2:$C$647,"")</f>
        <v>-1.29E-2</v>
      </c>
      <c r="K17" s="5">
        <f>_xlfn.XLOOKUP(DATE($A17,MATCH(K$2,$B$2:$M$2,0),"01"),'Altın Data'!$A$2:$A$647,'Altın Data'!$C$2:$C$647,"")</f>
        <v>-2.9700000000000001E-2</v>
      </c>
      <c r="L17" s="5">
        <f>_xlfn.XLOOKUP(DATE($A17,MATCH(L$2,$B$2:$M$2,0),"01"),'Altın Data'!$A$2:$A$647,'Altın Data'!$C$2:$C$647,"")</f>
        <v>-1.35E-2</v>
      </c>
      <c r="M17" s="5">
        <f>_xlfn.XLOOKUP(DATE($A17,MATCH(M$2,$B$2:$M$2,0),"01"),'Altın Data'!$A$2:$A$647,'Altın Data'!$C$2:$C$647,"")</f>
        <v>-6.2899999999999998E-2</v>
      </c>
      <c r="N17" s="9">
        <v>15</v>
      </c>
      <c r="O17" s="3"/>
      <c r="P17" s="10"/>
    </row>
    <row r="18" spans="1:16" x14ac:dyDescent="0.3">
      <c r="A18" s="11">
        <v>1985</v>
      </c>
      <c r="B18" s="5">
        <f>_xlfn.XLOOKUP(DATE($A18,MATCH(B$2,$B$2:$M$2,0),"01"),'Altın Data'!$A$2:$A$647,'Altın Data'!$C$2:$C$647,"")</f>
        <v>-5.4999999999999997E-3</v>
      </c>
      <c r="C18" s="5">
        <f>_xlfn.XLOOKUP(DATE($A18,MATCH(C$2,$B$2:$M$2,0),"01"),'Altın Data'!$A$2:$A$647,'Altın Data'!$C$2:$C$647,"")</f>
        <v>-6.1600000000000002E-2</v>
      </c>
      <c r="D18" s="5">
        <f>_xlfn.XLOOKUP(DATE($A18,MATCH(D$2,$B$2:$M$2,0),"01"),'Altın Data'!$A$2:$A$647,'Altın Data'!$C$2:$C$647,"")</f>
        <v>0.14419999999999999</v>
      </c>
      <c r="E18" s="5">
        <f>_xlfn.XLOOKUP(DATE($A18,MATCH(E$2,$B$2:$M$2,0),"01"),'Altın Data'!$A$2:$A$647,'Altın Data'!$C$2:$C$647,"")</f>
        <v>-2.4E-2</v>
      </c>
      <c r="F18" s="5">
        <f>_xlfn.XLOOKUP(DATE($A18,MATCH(F$2,$B$2:$M$2,0),"01"),'Altın Data'!$A$2:$A$647,'Altın Data'!$C$2:$C$647,"")</f>
        <v>-2.2700000000000001E-2</v>
      </c>
      <c r="G18" s="5">
        <f>_xlfn.XLOOKUP(DATE($A18,MATCH(G$2,$B$2:$M$2,0),"01"),'Altın Data'!$A$2:$A$647,'Altın Data'!$C$2:$C$647,"")</f>
        <v>1.18E-2</v>
      </c>
      <c r="H18" s="5">
        <f>_xlfn.XLOOKUP(DATE($A18,MATCH(H$2,$B$2:$M$2,0),"01"),'Altın Data'!$A$2:$A$647,'Altın Data'!$C$2:$C$647,"")</f>
        <v>3.0800000000000001E-2</v>
      </c>
      <c r="I18" s="5">
        <f>_xlfn.XLOOKUP(DATE($A18,MATCH(I$2,$B$2:$M$2,0),"01"),'Altın Data'!$A$2:$A$647,'Altın Data'!$C$2:$C$647,"")</f>
        <v>1.7399999999999999E-2</v>
      </c>
      <c r="J18" s="5">
        <f>_xlfn.XLOOKUP(DATE($A18,MATCH(J$2,$B$2:$M$2,0),"01"),'Altın Data'!$A$2:$A$647,'Altın Data'!$C$2:$C$647,"")</f>
        <v>-2.1600000000000001E-2</v>
      </c>
      <c r="K18" s="5">
        <f>_xlfn.XLOOKUP(DATE($A18,MATCH(K$2,$B$2:$M$2,0),"01"),'Altın Data'!$A$2:$A$647,'Altın Data'!$C$2:$C$647,"")</f>
        <v>-2.0999999999999999E-3</v>
      </c>
      <c r="L18" s="5">
        <f>_xlfn.XLOOKUP(DATE($A18,MATCH(L$2,$B$2:$M$2,0),"01"),'Altın Data'!$A$2:$A$647,'Altın Data'!$C$2:$C$647,"")</f>
        <v>9.4999999999999998E-3</v>
      </c>
      <c r="M18" s="5">
        <f>_xlfn.XLOOKUP(DATE($A18,MATCH(M$2,$B$2:$M$2,0),"01"),'Altın Data'!$A$2:$A$647,'Altın Data'!$C$2:$C$647,"")</f>
        <v>4.0000000000000001E-3</v>
      </c>
      <c r="N18" s="9">
        <v>16</v>
      </c>
      <c r="O18" s="3"/>
      <c r="P18" s="10"/>
    </row>
    <row r="19" spans="1:16" x14ac:dyDescent="0.3">
      <c r="A19" s="11">
        <v>1986</v>
      </c>
      <c r="B19" s="5">
        <f>_xlfn.XLOOKUP(DATE($A19,MATCH(B$2,$B$2:$M$2,0),"01"),'Altın Data'!$A$2:$A$647,'Altın Data'!$C$2:$C$647,"")</f>
        <v>6.3100000000000003E-2</v>
      </c>
      <c r="C19" s="5">
        <f>_xlfn.XLOOKUP(DATE($A19,MATCH(C$2,$B$2:$M$2,0),"01"),'Altın Data'!$A$2:$A$647,'Altın Data'!$C$2:$C$647,"")</f>
        <v>-3.5400000000000001E-2</v>
      </c>
      <c r="D19" s="5">
        <f>_xlfn.XLOOKUP(DATE($A19,MATCH(D$2,$B$2:$M$2,0),"01"),'Altın Data'!$A$2:$A$647,'Altın Data'!$C$2:$C$647,"")</f>
        <v>0</v>
      </c>
      <c r="E19" s="5">
        <f>_xlfn.XLOOKUP(DATE($A19,MATCH(E$2,$B$2:$M$2,0),"01"),'Altın Data'!$A$2:$A$647,'Altın Data'!$C$2:$C$647,"")</f>
        <v>2.2499999999999999E-2</v>
      </c>
      <c r="F19" s="5">
        <f>_xlfn.XLOOKUP(DATE($A19,MATCH(F$2,$B$2:$M$2,0),"01"),'Altın Data'!$A$2:$A$647,'Altın Data'!$C$2:$C$647,"")</f>
        <v>-1.6500000000000001E-2</v>
      </c>
      <c r="G19" s="5">
        <f>_xlfn.XLOOKUP(DATE($A19,MATCH(G$2,$B$2:$M$2,0),"01"),'Altın Data'!$A$2:$A$647,'Altın Data'!$C$2:$C$647,"")</f>
        <v>1.04E-2</v>
      </c>
      <c r="H19" s="5">
        <f>_xlfn.XLOOKUP(DATE($A19,MATCH(H$2,$B$2:$M$2,0),"01"),'Altın Data'!$A$2:$A$647,'Altın Data'!$C$2:$C$647,"")</f>
        <v>3.2399999999999998E-2</v>
      </c>
      <c r="I19" s="5">
        <f>_xlfn.XLOOKUP(DATE($A19,MATCH(I$2,$B$2:$M$2,0),"01"),'Altın Data'!$A$2:$A$647,'Altın Data'!$C$2:$C$647,"")</f>
        <v>8.1199999999999994E-2</v>
      </c>
      <c r="J19" s="5">
        <f>_xlfn.XLOOKUP(DATE($A19,MATCH(J$2,$B$2:$M$2,0),"01"),'Altın Data'!$A$2:$A$647,'Altın Data'!$C$2:$C$647,"")</f>
        <v>0.1026</v>
      </c>
      <c r="K19" s="5">
        <f>_xlfn.XLOOKUP(DATE($A19,MATCH(K$2,$B$2:$M$2,0),"01"),'Altın Data'!$A$2:$A$647,'Altın Data'!$C$2:$C$647,"")</f>
        <v>-5.4199999999999998E-2</v>
      </c>
      <c r="L19" s="5">
        <f>_xlfn.XLOOKUP(DATE($A19,MATCH(L$2,$B$2:$M$2,0),"01"),'Altın Data'!$A$2:$A$647,'Altın Data'!$C$2:$C$647,"")</f>
        <v>-2.7300000000000001E-2</v>
      </c>
      <c r="M19" s="5">
        <f>_xlfn.XLOOKUP(DATE($A19,MATCH(M$2,$B$2:$M$2,0),"01"),'Altın Data'!$A$2:$A$647,'Altın Data'!$C$2:$C$647,"")</f>
        <v>3.2000000000000002E-3</v>
      </c>
      <c r="N19" s="9">
        <v>17</v>
      </c>
      <c r="O19" s="3"/>
      <c r="P19" s="10"/>
    </row>
    <row r="20" spans="1:16" x14ac:dyDescent="0.3">
      <c r="A20" s="11">
        <v>1987</v>
      </c>
      <c r="B20" s="5">
        <f>_xlfn.XLOOKUP(DATE($A20,MATCH(B$2,$B$2:$M$2,0),"01"),'Altın Data'!$A$2:$A$647,'Altın Data'!$C$2:$C$647,"")</f>
        <v>3.39E-2</v>
      </c>
      <c r="C20" s="5">
        <f>_xlfn.XLOOKUP(DATE($A20,MATCH(C$2,$B$2:$M$2,0),"01"),'Altın Data'!$A$2:$A$647,'Altın Data'!$C$2:$C$647,"")</f>
        <v>4.5999999999999999E-3</v>
      </c>
      <c r="D20" s="5">
        <f>_xlfn.XLOOKUP(DATE($A20,MATCH(D$2,$B$2:$M$2,0),"01"),'Altın Data'!$A$2:$A$647,'Altın Data'!$C$2:$C$647,"")</f>
        <v>3.0800000000000001E-2</v>
      </c>
      <c r="E20" s="5">
        <f>_xlfn.XLOOKUP(DATE($A20,MATCH(E$2,$B$2:$M$2,0),"01"),'Altın Data'!$A$2:$A$647,'Altın Data'!$C$2:$C$647,"")</f>
        <v>8.5800000000000001E-2</v>
      </c>
      <c r="F20" s="5">
        <f>_xlfn.XLOOKUP(DATE($A20,MATCH(F$2,$B$2:$M$2,0),"01"),'Altın Data'!$A$2:$A$647,'Altın Data'!$C$2:$C$647,"")</f>
        <v>-5.1000000000000004E-3</v>
      </c>
      <c r="G20" s="5">
        <f>_xlfn.XLOOKUP(DATE($A20,MATCH(G$2,$B$2:$M$2,0),"01"),'Altın Data'!$A$2:$A$647,'Altın Data'!$C$2:$C$647,"")</f>
        <v>-5.7999999999999996E-3</v>
      </c>
      <c r="H20" s="5">
        <f>_xlfn.XLOOKUP(DATE($A20,MATCH(H$2,$B$2:$M$2,0),"01"),'Altın Data'!$A$2:$A$647,'Altın Data'!$C$2:$C$647,"")</f>
        <v>3.3599999999999998E-2</v>
      </c>
      <c r="I20" s="5">
        <f>_xlfn.XLOOKUP(DATE($A20,MATCH(I$2,$B$2:$M$2,0),"01"),'Altın Data'!$A$2:$A$647,'Altın Data'!$C$2:$C$647,"")</f>
        <v>-2.3400000000000001E-2</v>
      </c>
      <c r="J20" s="5">
        <f>_xlfn.XLOOKUP(DATE($A20,MATCH(J$2,$B$2:$M$2,0),"01"),'Altın Data'!$A$2:$A$647,'Altın Data'!$C$2:$C$647,"")</f>
        <v>1.35E-2</v>
      </c>
      <c r="K20" s="5">
        <f>_xlfn.XLOOKUP(DATE($A20,MATCH(K$2,$B$2:$M$2,0),"01"),'Altın Data'!$A$2:$A$647,'Altın Data'!$C$2:$C$647,"")</f>
        <v>2.1100000000000001E-2</v>
      </c>
      <c r="L20" s="5">
        <f>_xlfn.XLOOKUP(DATE($A20,MATCH(L$2,$B$2:$M$2,0),"01"),'Altın Data'!$A$2:$A$647,'Altın Data'!$C$2:$C$647,"")</f>
        <v>4.65E-2</v>
      </c>
      <c r="M20" s="5">
        <f>_xlfn.XLOOKUP(DATE($A20,MATCH(M$2,$B$2:$M$2,0),"01"),'Altın Data'!$A$2:$A$647,'Altın Data'!$C$2:$C$647,"")</f>
        <v>-9.4000000000000004E-3</v>
      </c>
      <c r="N20" s="9">
        <v>18</v>
      </c>
      <c r="O20" s="3"/>
      <c r="P20" s="10"/>
    </row>
    <row r="21" spans="1:16" x14ac:dyDescent="0.3">
      <c r="A21" s="11">
        <v>1988</v>
      </c>
      <c r="B21" s="5">
        <f>_xlfn.XLOOKUP(DATE($A21,MATCH(B$2,$B$2:$M$2,0),"01"),'Altın Data'!$A$2:$A$647,'Altın Data'!$C$2:$C$647,"")</f>
        <v>-6.5500000000000003E-2</v>
      </c>
      <c r="C21" s="5">
        <f>_xlfn.XLOOKUP(DATE($A21,MATCH(C$2,$B$2:$M$2,0),"01"),'Altın Data'!$A$2:$A$647,'Altın Data'!$C$2:$C$647,"")</f>
        <v>-5.2400000000000002E-2</v>
      </c>
      <c r="D21" s="5">
        <f>_xlfn.XLOOKUP(DATE($A21,MATCH(D$2,$B$2:$M$2,0),"01"),'Altın Data'!$A$2:$A$647,'Altın Data'!$C$2:$C$647,"")</f>
        <v>5.4899999999999997E-2</v>
      </c>
      <c r="E21" s="5">
        <f>_xlfn.XLOOKUP(DATE($A21,MATCH(E$2,$B$2:$M$2,0),"01"),'Altın Data'!$A$2:$A$647,'Altın Data'!$C$2:$C$647,"")</f>
        <v>-8.6E-3</v>
      </c>
      <c r="F21" s="5">
        <f>_xlfn.XLOOKUP(DATE($A21,MATCH(F$2,$B$2:$M$2,0),"01"),'Altın Data'!$A$2:$A$647,'Altın Data'!$C$2:$C$647,"")</f>
        <v>9.9000000000000008E-3</v>
      </c>
      <c r="G21" s="5">
        <f>_xlfn.XLOOKUP(DATE($A21,MATCH(G$2,$B$2:$M$2,0),"01"),'Altın Data'!$A$2:$A$647,'Altın Data'!$C$2:$C$647,"")</f>
        <v>-4.2900000000000001E-2</v>
      </c>
      <c r="H21" s="5">
        <f>_xlfn.XLOOKUP(DATE($A21,MATCH(H$2,$B$2:$M$2,0),"01"),'Altın Data'!$A$2:$A$647,'Altın Data'!$C$2:$C$647,"")</f>
        <v>1.8E-3</v>
      </c>
      <c r="I21" s="5">
        <f>_xlfn.XLOOKUP(DATE($A21,MATCH(I$2,$B$2:$M$2,0),"01"),'Altın Data'!$A$2:$A$647,'Altın Data'!$C$2:$C$647,"")</f>
        <v>-1.18E-2</v>
      </c>
      <c r="J21" s="5">
        <f>_xlfn.XLOOKUP(DATE($A21,MATCH(J$2,$B$2:$M$2,0),"01"),'Altın Data'!$A$2:$A$647,'Altın Data'!$C$2:$C$647,"")</f>
        <v>-8.4900000000000003E-2</v>
      </c>
      <c r="K21" s="5">
        <f>_xlfn.XLOOKUP(DATE($A21,MATCH(K$2,$B$2:$M$2,0),"01"),'Altın Data'!$A$2:$A$647,'Altın Data'!$C$2:$C$647,"")</f>
        <v>4.5999999999999999E-2</v>
      </c>
      <c r="L21" s="5">
        <f>_xlfn.XLOOKUP(DATE($A21,MATCH(L$2,$B$2:$M$2,0),"01"),'Altın Data'!$A$2:$A$647,'Altın Data'!$C$2:$C$647,"")</f>
        <v>2.7799999999999998E-2</v>
      </c>
      <c r="M21" s="5">
        <f>_xlfn.XLOOKUP(DATE($A21,MATCH(M$2,$B$2:$M$2,0),"01"),'Altın Data'!$A$2:$A$647,'Altın Data'!$C$2:$C$647,"")</f>
        <v>-3.3500000000000002E-2</v>
      </c>
      <c r="N21" s="9">
        <v>19</v>
      </c>
      <c r="O21" s="3"/>
      <c r="P21" s="10"/>
    </row>
    <row r="22" spans="1:16" x14ac:dyDescent="0.3">
      <c r="A22" s="11">
        <v>1989</v>
      </c>
      <c r="B22" s="5">
        <f>_xlfn.XLOOKUP(DATE($A22,MATCH(B$2,$B$2:$M$2,0),"01"),'Altın Data'!$A$2:$A$647,'Altın Data'!$C$2:$C$647,"")</f>
        <v>-4.6600000000000003E-2</v>
      </c>
      <c r="C22" s="5">
        <f>_xlfn.XLOOKUP(DATE($A22,MATCH(C$2,$B$2:$M$2,0),"01"),'Altın Data'!$A$2:$A$647,'Altın Data'!$C$2:$C$647,"")</f>
        <v>-8.6999999999999994E-3</v>
      </c>
      <c r="D22" s="5">
        <f>_xlfn.XLOOKUP(DATE($A22,MATCH(D$2,$B$2:$M$2,0),"01"),'Altın Data'!$A$2:$A$647,'Altın Data'!$C$2:$C$647,"")</f>
        <v>-5.7999999999999996E-3</v>
      </c>
      <c r="E22" s="5">
        <f>_xlfn.XLOOKUP(DATE($A22,MATCH(E$2,$B$2:$M$2,0),"01"),'Altın Data'!$A$2:$A$647,'Altın Data'!$C$2:$C$647,"")</f>
        <v>-1.7999999999999999E-2</v>
      </c>
      <c r="F22" s="5">
        <f>_xlfn.XLOOKUP(DATE($A22,MATCH(F$2,$B$2:$M$2,0),"01"),'Altın Data'!$A$2:$A$647,'Altın Data'!$C$2:$C$647,"")</f>
        <v>-4.3700000000000003E-2</v>
      </c>
      <c r="G22" s="5">
        <f>_xlfn.XLOOKUP(DATE($A22,MATCH(G$2,$B$2:$M$2,0),"01"),'Altın Data'!$A$2:$A$647,'Altın Data'!$C$2:$C$647,"")</f>
        <v>3.3799999999999997E-2</v>
      </c>
      <c r="H22" s="5">
        <f>_xlfn.XLOOKUP(DATE($A22,MATCH(H$2,$B$2:$M$2,0),"01"),'Altın Data'!$A$2:$A$647,'Altın Data'!$C$2:$C$647,"")</f>
        <v>-8.9999999999999993E-3</v>
      </c>
      <c r="I22" s="5">
        <f>_xlfn.XLOOKUP(DATE($A22,MATCH(I$2,$B$2:$M$2,0),"01"),'Altın Data'!$A$2:$A$647,'Altın Data'!$C$2:$C$647,"")</f>
        <v>-3.1800000000000002E-2</v>
      </c>
      <c r="J22" s="5">
        <f>_xlfn.XLOOKUP(DATE($A22,MATCH(J$2,$B$2:$M$2,0),"01"),'Altın Data'!$A$2:$A$647,'Altın Data'!$C$2:$C$647,"")</f>
        <v>2.1899999999999999E-2</v>
      </c>
      <c r="K22" s="5">
        <f>_xlfn.XLOOKUP(DATE($A22,MATCH(K$2,$B$2:$M$2,0),"01"),'Altın Data'!$A$2:$A$647,'Altın Data'!$C$2:$C$647,"")</f>
        <v>2.12E-2</v>
      </c>
      <c r="L22" s="5">
        <f>_xlfn.XLOOKUP(DATE($A22,MATCH(L$2,$B$2:$M$2,0),"01"),'Altın Data'!$A$2:$A$647,'Altın Data'!$C$2:$C$647,"")</f>
        <v>0.1011</v>
      </c>
      <c r="M22" s="5">
        <f>_xlfn.XLOOKUP(DATE($A22,MATCH(M$2,$B$2:$M$2,0),"01"),'Altın Data'!$A$2:$A$647,'Altın Data'!$C$2:$C$647,"")</f>
        <v>-2.1000000000000001E-2</v>
      </c>
      <c r="N22" s="9">
        <v>20</v>
      </c>
      <c r="O22" s="3"/>
      <c r="P22" s="10"/>
    </row>
    <row r="23" spans="1:16" x14ac:dyDescent="0.3">
      <c r="A23" s="11">
        <v>1990</v>
      </c>
      <c r="B23" s="5">
        <f>_xlfn.XLOOKUP(DATE($A23,MATCH(B$2,$B$2:$M$2,0),"01"),'Altın Data'!$A$2:$A$647,'Altın Data'!$C$2:$C$647,"")</f>
        <v>2.1499999999999998E-2</v>
      </c>
      <c r="C23" s="5">
        <f>_xlfn.XLOOKUP(DATE($A23,MATCH(C$2,$B$2:$M$2,0),"01"),'Altın Data'!$A$2:$A$647,'Altın Data'!$C$2:$C$647,"")</f>
        <v>-1.2E-2</v>
      </c>
      <c r="D23" s="5">
        <f>_xlfn.XLOOKUP(DATE($A23,MATCH(D$2,$B$2:$M$2,0),"01"),'Altın Data'!$A$2:$A$647,'Altın Data'!$C$2:$C$647,"")</f>
        <v>-8.9200000000000002E-2</v>
      </c>
      <c r="E23" s="5">
        <f>_xlfn.XLOOKUP(DATE($A23,MATCH(E$2,$B$2:$M$2,0),"01"),'Altın Data'!$A$2:$A$647,'Altın Data'!$C$2:$C$647,"")</f>
        <v>-4.1999999999999997E-3</v>
      </c>
      <c r="F23" s="5">
        <f>_xlfn.XLOOKUP(DATE($A23,MATCH(F$2,$B$2:$M$2,0),"01"),'Altın Data'!$A$2:$A$647,'Altın Data'!$C$2:$C$647,"")</f>
        <v>-1.3599999999999999E-2</v>
      </c>
      <c r="G23" s="5">
        <f>_xlfn.XLOOKUP(DATE($A23,MATCH(G$2,$B$2:$M$2,0),"01"),'Altın Data'!$A$2:$A$647,'Altın Data'!$C$2:$C$647,"")</f>
        <v>-1.8800000000000001E-2</v>
      </c>
      <c r="H23" s="5">
        <f>_xlfn.XLOOKUP(DATE($A23,MATCH(H$2,$B$2:$M$2,0),"01"),'Altın Data'!$A$2:$A$647,'Altın Data'!$C$2:$C$647,"")</f>
        <v>3.8399999999999997E-2</v>
      </c>
      <c r="I23" s="5">
        <f>_xlfn.XLOOKUP(DATE($A23,MATCH(I$2,$B$2:$M$2,0),"01"),'Altın Data'!$A$2:$A$647,'Altın Data'!$C$2:$C$647,"")</f>
        <v>3.3000000000000002E-2</v>
      </c>
      <c r="J23" s="5">
        <f>_xlfn.XLOOKUP(DATE($A23,MATCH(J$2,$B$2:$M$2,0),"01"),'Altın Data'!$A$2:$A$647,'Altın Data'!$C$2:$C$647,"")</f>
        <v>5.2600000000000001E-2</v>
      </c>
      <c r="K23" s="5">
        <f>_xlfn.XLOOKUP(DATE($A23,MATCH(K$2,$B$2:$M$2,0),"01"),'Altın Data'!$A$2:$A$647,'Altın Data'!$C$2:$C$647,"")</f>
        <v>-5.6899999999999999E-2</v>
      </c>
      <c r="L23" s="5">
        <f>_xlfn.XLOOKUP(DATE($A23,MATCH(L$2,$B$2:$M$2,0),"01"),'Altın Data'!$A$2:$A$647,'Altın Data'!$C$2:$C$647,"")</f>
        <v>5.4000000000000003E-3</v>
      </c>
      <c r="M23" s="5">
        <f>_xlfn.XLOOKUP(DATE($A23,MATCH(M$2,$B$2:$M$2,0),"01"),'Altın Data'!$A$2:$A$647,'Altın Data'!$C$2:$C$647,"")</f>
        <v>2.81E-2</v>
      </c>
      <c r="N23" s="9">
        <v>21</v>
      </c>
      <c r="O23" s="3"/>
      <c r="P23" s="10"/>
    </row>
    <row r="24" spans="1:16" x14ac:dyDescent="0.3">
      <c r="A24" s="11">
        <v>1991</v>
      </c>
      <c r="B24" s="5">
        <f>_xlfn.XLOOKUP(DATE($A24,MATCH(B$2,$B$2:$M$2,0),"01"),'Altın Data'!$A$2:$A$647,'Altın Data'!$C$2:$C$647,"")</f>
        <v>-6.7799999999999999E-2</v>
      </c>
      <c r="C24" s="5">
        <f>_xlfn.XLOOKUP(DATE($A24,MATCH(C$2,$B$2:$M$2,0),"01"),'Altın Data'!$A$2:$A$647,'Altın Data'!$C$2:$C$647,"")</f>
        <v>-5.0000000000000001E-4</v>
      </c>
      <c r="D24" s="5">
        <f>_xlfn.XLOOKUP(DATE($A24,MATCH(D$2,$B$2:$M$2,0),"01"),'Altın Data'!$A$2:$A$647,'Altın Data'!$C$2:$C$647,"")</f>
        <v>-2.8799999999999999E-2</v>
      </c>
      <c r="E24" s="5">
        <f>_xlfn.XLOOKUP(DATE($A24,MATCH(E$2,$B$2:$M$2,0),"01"),'Altın Data'!$A$2:$A$647,'Altın Data'!$C$2:$C$647,"")</f>
        <v>2.8E-3</v>
      </c>
      <c r="F24" s="5">
        <f>_xlfn.XLOOKUP(DATE($A24,MATCH(F$2,$B$2:$M$2,0),"01"),'Altın Data'!$A$2:$A$647,'Altın Data'!$C$2:$C$647,"")</f>
        <v>1.37E-2</v>
      </c>
      <c r="G24" s="5">
        <f>_xlfn.XLOOKUP(DATE($A24,MATCH(G$2,$B$2:$M$2,0),"01"),'Altın Data'!$A$2:$A$647,'Altın Data'!$C$2:$C$647,"")</f>
        <v>1.8700000000000001E-2</v>
      </c>
      <c r="H24" s="5">
        <f>_xlfn.XLOOKUP(DATE($A24,MATCH(H$2,$B$2:$M$2,0),"01"),'Altın Data'!$A$2:$A$647,'Altın Data'!$C$2:$C$647,"")</f>
        <v>-1.17E-2</v>
      </c>
      <c r="I24" s="5">
        <f>_xlfn.XLOOKUP(DATE($A24,MATCH(I$2,$B$2:$M$2,0),"01"),'Altın Data'!$A$2:$A$647,'Altın Data'!$C$2:$C$647,"")</f>
        <v>-4.2299999999999997E-2</v>
      </c>
      <c r="J24" s="5">
        <f>_xlfn.XLOOKUP(DATE($A24,MATCH(J$2,$B$2:$M$2,0),"01"),'Altın Data'!$A$2:$A$647,'Altın Data'!$C$2:$C$647,"")</f>
        <v>1.5800000000000002E-2</v>
      </c>
      <c r="K24" s="5">
        <f>_xlfn.XLOOKUP(DATE($A24,MATCH(K$2,$B$2:$M$2,0),"01"),'Altın Data'!$A$2:$A$647,'Altın Data'!$C$2:$C$647,"")</f>
        <v>1.0999999999999999E-2</v>
      </c>
      <c r="L24" s="5">
        <f>_xlfn.XLOOKUP(DATE($A24,MATCH(L$2,$B$2:$M$2,0),"01"),'Altın Data'!$A$2:$A$647,'Altın Data'!$C$2:$C$647,"")</f>
        <v>2.7799999999999998E-2</v>
      </c>
      <c r="M24" s="5">
        <f>_xlfn.XLOOKUP(DATE($A24,MATCH(M$2,$B$2:$M$2,0),"01"),'Altın Data'!$A$2:$A$647,'Altın Data'!$C$2:$C$647,"")</f>
        <v>-3.6999999999999998E-2</v>
      </c>
      <c r="N24" s="9">
        <v>22</v>
      </c>
      <c r="O24" s="3"/>
      <c r="P24" s="10"/>
    </row>
    <row r="25" spans="1:16" x14ac:dyDescent="0.3">
      <c r="A25" s="11">
        <v>1992</v>
      </c>
      <c r="B25" s="5">
        <f>_xlfn.XLOOKUP(DATE($A25,MATCH(B$2,$B$2:$M$2,0),"01"),'Altın Data'!$A$2:$A$647,'Altın Data'!$C$2:$C$647,"")</f>
        <v>7.6E-3</v>
      </c>
      <c r="C25" s="5">
        <f>_xlfn.XLOOKUP(DATE($A25,MATCH(C$2,$B$2:$M$2,0),"01"),'Altın Data'!$A$2:$A$647,'Altın Data'!$C$2:$C$647,"")</f>
        <v>-1.09E-2</v>
      </c>
      <c r="D25" s="5">
        <f>_xlfn.XLOOKUP(DATE($A25,MATCH(D$2,$B$2:$M$2,0),"01"),'Altın Data'!$A$2:$A$647,'Altın Data'!$C$2:$C$647,"")</f>
        <v>-2.75E-2</v>
      </c>
      <c r="E25" s="5">
        <f>_xlfn.XLOOKUP(DATE($A25,MATCH(E$2,$B$2:$M$2,0),"01"),'Altın Data'!$A$2:$A$647,'Altın Data'!$C$2:$C$647,"")</f>
        <v>-1.8200000000000001E-2</v>
      </c>
      <c r="F25" s="5">
        <f>_xlfn.XLOOKUP(DATE($A25,MATCH(F$2,$B$2:$M$2,0),"01"),'Altın Data'!$A$2:$A$647,'Altın Data'!$C$2:$C$647,"")</f>
        <v>-1.8E-3</v>
      </c>
      <c r="G25" s="5">
        <f>_xlfn.XLOOKUP(DATE($A25,MATCH(G$2,$B$2:$M$2,0),"01"),'Altın Data'!$A$2:$A$647,'Altın Data'!$C$2:$C$647,"")</f>
        <v>1.9900000000000001E-2</v>
      </c>
      <c r="H25" s="5">
        <f>_xlfn.XLOOKUP(DATE($A25,MATCH(H$2,$B$2:$M$2,0),"01"),'Altın Data'!$A$2:$A$647,'Altın Data'!$C$2:$C$647,"")</f>
        <v>4.2500000000000003E-2</v>
      </c>
      <c r="I25" s="5">
        <f>_xlfn.XLOOKUP(DATE($A25,MATCH(I$2,$B$2:$M$2,0),"01"),'Altın Data'!$A$2:$A$647,'Altın Data'!$C$2:$C$647,"")</f>
        <v>-4.2999999999999997E-2</v>
      </c>
      <c r="J25" s="5">
        <f>_xlfn.XLOOKUP(DATE($A25,MATCH(J$2,$B$2:$M$2,0),"01"),'Altın Data'!$A$2:$A$647,'Altın Data'!$C$2:$C$647,"")</f>
        <v>1.78E-2</v>
      </c>
      <c r="K25" s="5">
        <f>_xlfn.XLOOKUP(DATE($A25,MATCH(K$2,$B$2:$M$2,0),"01"),'Altın Data'!$A$2:$A$647,'Altın Data'!$C$2:$C$647,"")</f>
        <v>-2.5399999999999999E-2</v>
      </c>
      <c r="L25" s="5">
        <f>_xlfn.XLOOKUP(DATE($A25,MATCH(L$2,$B$2:$M$2,0),"01"),'Altın Data'!$A$2:$A$647,'Altın Data'!$C$2:$C$647,"")</f>
        <v>-1.52E-2</v>
      </c>
      <c r="M25" s="5">
        <f>_xlfn.XLOOKUP(DATE($A25,MATCH(M$2,$B$2:$M$2,0),"01"),'Altın Data'!$A$2:$A$647,'Altın Data'!$C$2:$C$647,"")</f>
        <v>-4.1999999999999997E-3</v>
      </c>
      <c r="N25" s="9">
        <v>23</v>
      </c>
      <c r="O25" s="3"/>
      <c r="P25" s="10"/>
    </row>
    <row r="26" spans="1:16" x14ac:dyDescent="0.3">
      <c r="A26" s="11">
        <v>1993</v>
      </c>
      <c r="B26" s="5">
        <f>_xlfn.XLOOKUP(DATE($A26,MATCH(B$2,$B$2:$M$2,0),"01"),'Altın Data'!$A$2:$A$647,'Altın Data'!$C$2:$C$647,"")</f>
        <v>-9.9000000000000008E-3</v>
      </c>
      <c r="C26" s="5">
        <f>_xlfn.XLOOKUP(DATE($A26,MATCH(C$2,$B$2:$M$2,0),"01"),'Altın Data'!$A$2:$A$647,'Altın Data'!$C$2:$C$647,"")</f>
        <v>-4.1999999999999997E-3</v>
      </c>
      <c r="D26" s="5">
        <f>_xlfn.XLOOKUP(DATE($A26,MATCH(D$2,$B$2:$M$2,0),"01"),'Altın Data'!$A$2:$A$647,'Altın Data'!$C$2:$C$647,"")</f>
        <v>2.5999999999999999E-2</v>
      </c>
      <c r="E26" s="5">
        <f>_xlfn.XLOOKUP(DATE($A26,MATCH(E$2,$B$2:$M$2,0),"01"),'Altın Data'!$A$2:$A$647,'Altın Data'!$C$2:$C$647,"")</f>
        <v>5.5199999999999999E-2</v>
      </c>
      <c r="F26" s="5">
        <f>_xlfn.XLOOKUP(DATE($A26,MATCH(F$2,$B$2:$M$2,0),"01"),'Altın Data'!$A$2:$A$647,'Altın Data'!$C$2:$C$647,"")</f>
        <v>6.5799999999999997E-2</v>
      </c>
      <c r="G26" s="5">
        <f>_xlfn.XLOOKUP(DATE($A26,MATCH(G$2,$B$2:$M$2,0),"01"),'Altın Data'!$A$2:$A$647,'Altın Data'!$C$2:$C$647,"")</f>
        <v>-4.5999999999999999E-3</v>
      </c>
      <c r="H26" s="5">
        <f>_xlfn.XLOOKUP(DATE($A26,MATCH(H$2,$B$2:$M$2,0),"01"),'Altın Data'!$A$2:$A$647,'Altın Data'!$C$2:$C$647,"")</f>
        <v>7.9000000000000001E-2</v>
      </c>
      <c r="I26" s="5">
        <f>_xlfn.XLOOKUP(DATE($A26,MATCH(I$2,$B$2:$M$2,0),"01"),'Altın Data'!$A$2:$A$647,'Altın Data'!$C$2:$C$647,"")</f>
        <v>-8.4900000000000003E-2</v>
      </c>
      <c r="J26" s="5">
        <f>_xlfn.XLOOKUP(DATE($A26,MATCH(J$2,$B$2:$M$2,0),"01"),'Altın Data'!$A$2:$A$647,'Altın Data'!$C$2:$C$647,"")</f>
        <v>-4.58E-2</v>
      </c>
      <c r="K26" s="5">
        <f>_xlfn.XLOOKUP(DATE($A26,MATCH(K$2,$B$2:$M$2,0),"01"),'Altın Data'!$A$2:$A$647,'Altın Data'!$C$2:$C$647,"")</f>
        <v>3.7699999999999997E-2</v>
      </c>
      <c r="L26" s="5">
        <f>_xlfn.XLOOKUP(DATE($A26,MATCH(L$2,$B$2:$M$2,0),"01"),'Altın Data'!$A$2:$A$647,'Altın Data'!$C$2:$C$647,"")</f>
        <v>4.3E-3</v>
      </c>
      <c r="M26" s="5">
        <f>_xlfn.XLOOKUP(DATE($A26,MATCH(M$2,$B$2:$M$2,0),"01"),'Altın Data'!$A$2:$A$647,'Altın Data'!$C$2:$C$647,"")</f>
        <v>5.4800000000000001E-2</v>
      </c>
      <c r="N26" s="9">
        <v>24</v>
      </c>
      <c r="O26" s="3"/>
      <c r="P26" s="10"/>
    </row>
    <row r="27" spans="1:16" x14ac:dyDescent="0.3">
      <c r="A27" s="11">
        <v>1994</v>
      </c>
      <c r="B27" s="5">
        <f>_xlfn.XLOOKUP(DATE($A27,MATCH(B$2,$B$2:$M$2,0),"01"),'Altın Data'!$A$2:$A$647,'Altın Data'!$C$2:$C$647,"")</f>
        <v>-2.18E-2</v>
      </c>
      <c r="C27" s="5">
        <f>_xlfn.XLOOKUP(DATE($A27,MATCH(C$2,$B$2:$M$2,0),"01"),'Altın Data'!$A$2:$A$647,'Altın Data'!$C$2:$C$647,"")</f>
        <v>-2E-3</v>
      </c>
      <c r="D27" s="5">
        <f>_xlfn.XLOOKUP(DATE($A27,MATCH(D$2,$B$2:$M$2,0),"01"),'Altın Data'!$A$2:$A$647,'Altın Data'!$C$2:$C$647,"")</f>
        <v>2.7099999999999999E-2</v>
      </c>
      <c r="E27" s="5">
        <f>_xlfn.XLOOKUP(DATE($A27,MATCH(E$2,$B$2:$M$2,0),"01"),'Altın Data'!$A$2:$A$647,'Altın Data'!$C$2:$C$647,"")</f>
        <v>-3.7999999999999999E-2</v>
      </c>
      <c r="F27" s="5">
        <f>_xlfn.XLOOKUP(DATE($A27,MATCH(F$2,$B$2:$M$2,0),"01"),'Altın Data'!$A$2:$A$647,'Altın Data'!$C$2:$C$647,"")</f>
        <v>2.63E-2</v>
      </c>
      <c r="G27" s="5">
        <f>_xlfn.XLOOKUP(DATE($A27,MATCH(G$2,$B$2:$M$2,0),"01"),'Altın Data'!$A$2:$A$647,'Altın Data'!$C$2:$C$647,"")</f>
        <v>-2.8E-3</v>
      </c>
      <c r="H27" s="5">
        <f>_xlfn.XLOOKUP(DATE($A27,MATCH(H$2,$B$2:$M$2,0),"01"),'Altın Data'!$A$2:$A$647,'Altın Data'!$C$2:$C$647,"")</f>
        <v>-6.0000000000000001E-3</v>
      </c>
      <c r="I27" s="5">
        <f>_xlfn.XLOOKUP(DATE($A27,MATCH(I$2,$B$2:$M$2,0),"01"),'Altın Data'!$A$2:$A$647,'Altın Data'!$C$2:$C$647,"")</f>
        <v>7.3000000000000001E-3</v>
      </c>
      <c r="J27" s="5">
        <f>_xlfn.XLOOKUP(DATE($A27,MATCH(J$2,$B$2:$M$2,0),"01"),'Altın Data'!$A$2:$A$647,'Altın Data'!$C$2:$C$647,"")</f>
        <v>2.23E-2</v>
      </c>
      <c r="K27" s="5">
        <f>_xlfn.XLOOKUP(DATE($A27,MATCH(K$2,$B$2:$M$2,0),"01"),'Altın Data'!$A$2:$A$647,'Altın Data'!$C$2:$C$647,"")</f>
        <v>-2.75E-2</v>
      </c>
      <c r="L27" s="5">
        <f>_xlfn.XLOOKUP(DATE($A27,MATCH(L$2,$B$2:$M$2,0),"01"),'Altın Data'!$A$2:$A$647,'Altın Data'!$C$2:$C$647,"")</f>
        <v>-7.1999999999999998E-3</v>
      </c>
      <c r="M27" s="5">
        <f>_xlfn.XLOOKUP(DATE($A27,MATCH(M$2,$B$2:$M$2,0),"01"),'Altın Data'!$A$2:$A$647,'Altın Data'!$C$2:$C$647,"")</f>
        <v>4.1999999999999997E-3</v>
      </c>
      <c r="N27" s="9">
        <v>25</v>
      </c>
      <c r="O27" s="3"/>
      <c r="P27" s="10"/>
    </row>
    <row r="28" spans="1:16" x14ac:dyDescent="0.3">
      <c r="A28" s="11">
        <v>1995</v>
      </c>
      <c r="B28" s="5">
        <f>_xlfn.XLOOKUP(DATE($A28,MATCH(B$2,$B$2:$M$2,0),"01"),'Altın Data'!$A$2:$A$647,'Altın Data'!$C$2:$C$647,"")</f>
        <v>-2.0400000000000001E-2</v>
      </c>
      <c r="C28" s="5">
        <f>_xlfn.XLOOKUP(DATE($A28,MATCH(C$2,$B$2:$M$2,0),"01"),'Altın Data'!$A$2:$A$647,'Altın Data'!$C$2:$C$647,"")</f>
        <v>4.7999999999999996E-3</v>
      </c>
      <c r="D28" s="5">
        <f>_xlfn.XLOOKUP(DATE($A28,MATCH(D$2,$B$2:$M$2,0),"01"),'Altın Data'!$A$2:$A$647,'Altın Data'!$C$2:$C$647,"")</f>
        <v>3.6900000000000002E-2</v>
      </c>
      <c r="E28" s="5">
        <f>_xlfn.XLOOKUP(DATE($A28,MATCH(E$2,$B$2:$M$2,0),"01"),'Altın Data'!$A$2:$A$647,'Altın Data'!$C$2:$C$647,"")</f>
        <v>-1.0200000000000001E-2</v>
      </c>
      <c r="F28" s="5">
        <f>_xlfn.XLOOKUP(DATE($A28,MATCH(F$2,$B$2:$M$2,0),"01"),'Altın Data'!$A$2:$A$647,'Altın Data'!$C$2:$C$647,"")</f>
        <v>-6.8999999999999999E-3</v>
      </c>
      <c r="G28" s="5">
        <f>_xlfn.XLOOKUP(DATE($A28,MATCH(G$2,$B$2:$M$2,0),"01"),'Altın Data'!$A$2:$A$647,'Altın Data'!$C$2:$C$647,"")</f>
        <v>8.0000000000000004E-4</v>
      </c>
      <c r="H28" s="5">
        <f>_xlfn.XLOOKUP(DATE($A28,MATCH(H$2,$B$2:$M$2,0),"01"),'Altın Data'!$A$2:$A$647,'Altın Data'!$C$2:$C$647,"")</f>
        <v>-4.7000000000000002E-3</v>
      </c>
      <c r="I28" s="5">
        <f>_xlfn.XLOOKUP(DATE($A28,MATCH(I$2,$B$2:$M$2,0),"01"),'Altın Data'!$A$2:$A$647,'Altın Data'!$C$2:$C$647,"")</f>
        <v>-4.0000000000000002E-4</v>
      </c>
      <c r="J28" s="5">
        <f>_xlfn.XLOOKUP(DATE($A28,MATCH(J$2,$B$2:$M$2,0),"01"),'Altın Data'!$A$2:$A$647,'Altın Data'!$C$2:$C$647,"")</f>
        <v>3.0000000000000001E-3</v>
      </c>
      <c r="K28" s="5">
        <f>_xlfn.XLOOKUP(DATE($A28,MATCH(K$2,$B$2:$M$2,0),"01"),'Altın Data'!$A$2:$A$647,'Altın Data'!$C$2:$C$647,"")</f>
        <v>-2.7000000000000001E-3</v>
      </c>
      <c r="L28" s="5">
        <f>_xlfn.XLOOKUP(DATE($A28,MATCH(L$2,$B$2:$M$2,0),"01"),'Altın Data'!$A$2:$A$647,'Altın Data'!$C$2:$C$647,"")</f>
        <v>1.24E-2</v>
      </c>
      <c r="M28" s="5">
        <f>_xlfn.XLOOKUP(DATE($A28,MATCH(M$2,$B$2:$M$2,0),"01"),'Altın Data'!$A$2:$A$647,'Altın Data'!$C$2:$C$647,"")</f>
        <v>-5.0000000000000001E-4</v>
      </c>
      <c r="N28" s="9">
        <v>26</v>
      </c>
      <c r="O28" s="3"/>
      <c r="P28" s="10"/>
    </row>
    <row r="29" spans="1:16" x14ac:dyDescent="0.3">
      <c r="A29" s="11">
        <v>1996</v>
      </c>
      <c r="B29" s="5">
        <f>_xlfn.XLOOKUP(DATE($A29,MATCH(B$2,$B$2:$M$2,0),"01"),'Altın Data'!$A$2:$A$647,'Altın Data'!$C$2:$C$647,"")</f>
        <v>0.05</v>
      </c>
      <c r="C29" s="5">
        <f>_xlfn.XLOOKUP(DATE($A29,MATCH(C$2,$B$2:$M$2,0),"01"),'Altın Data'!$A$2:$A$647,'Altın Data'!$C$2:$C$647,"")</f>
        <v>-1.6500000000000001E-2</v>
      </c>
      <c r="D29" s="5">
        <f>_xlfn.XLOOKUP(DATE($A29,MATCH(D$2,$B$2:$M$2,0),"01"),'Altın Data'!$A$2:$A$647,'Altın Data'!$C$2:$C$647,"")</f>
        <v>-1.0800000000000001E-2</v>
      </c>
      <c r="E29" s="5">
        <f>_xlfn.XLOOKUP(DATE($A29,MATCH(E$2,$B$2:$M$2,0),"01"),'Altın Data'!$A$2:$A$647,'Altın Data'!$C$2:$C$647,"")</f>
        <v>-9.5999999999999992E-3</v>
      </c>
      <c r="F29" s="5">
        <f>_xlfn.XLOOKUP(DATE($A29,MATCH(F$2,$B$2:$M$2,0),"01"),'Altın Data'!$A$2:$A$647,'Altın Data'!$C$2:$C$647,"")</f>
        <v>-1.6999999999999999E-3</v>
      </c>
      <c r="G29" s="5">
        <f>_xlfn.XLOOKUP(DATE($A29,MATCH(G$2,$B$2:$M$2,0),"01"),'Altın Data'!$A$2:$A$647,'Altın Data'!$C$2:$C$647,"")</f>
        <v>-2.7E-2</v>
      </c>
      <c r="H29" s="5">
        <f>_xlfn.XLOOKUP(DATE($A29,MATCH(H$2,$B$2:$M$2,0),"01"),'Altın Data'!$A$2:$A$647,'Altın Data'!$C$2:$C$647,"")</f>
        <v>1.7299999999999999E-2</v>
      </c>
      <c r="I29" s="5">
        <f>_xlfn.XLOOKUP(DATE($A29,MATCH(I$2,$B$2:$M$2,0),"01"),'Altın Data'!$A$2:$A$647,'Altın Data'!$C$2:$C$647,"")</f>
        <v>-8.0000000000000004E-4</v>
      </c>
      <c r="J29" s="5">
        <f>_xlfn.XLOOKUP(DATE($A29,MATCH(J$2,$B$2:$M$2,0),"01"),'Altın Data'!$A$2:$A$647,'Altın Data'!$C$2:$C$647,"")</f>
        <v>-2.12E-2</v>
      </c>
      <c r="K29" s="5">
        <f>_xlfn.XLOOKUP(DATE($A29,MATCH(K$2,$B$2:$M$2,0),"01"),'Altın Data'!$A$2:$A$647,'Altın Data'!$C$2:$C$647,"")</f>
        <v>-1.6000000000000001E-3</v>
      </c>
      <c r="L29" s="5">
        <f>_xlfn.XLOOKUP(DATE($A29,MATCH(L$2,$B$2:$M$2,0),"01"),'Altın Data'!$A$2:$A$647,'Altın Data'!$C$2:$C$647,"")</f>
        <v>-1.7299999999999999E-2</v>
      </c>
      <c r="M29" s="5">
        <f>_xlfn.XLOOKUP(DATE($A29,MATCH(M$2,$B$2:$M$2,0),"01"),'Altın Data'!$A$2:$A$647,'Altın Data'!$C$2:$C$647,"")</f>
        <v>-8.9999999999999993E-3</v>
      </c>
      <c r="N29" s="9">
        <v>27</v>
      </c>
      <c r="O29" s="3"/>
      <c r="P29" s="10"/>
    </row>
    <row r="30" spans="1:16" x14ac:dyDescent="0.3">
      <c r="A30" s="11">
        <v>1997</v>
      </c>
      <c r="B30" s="5">
        <f>_xlfn.XLOOKUP(DATE($A30,MATCH(B$2,$B$2:$M$2,0),"01"),'Altın Data'!$A$2:$A$647,'Altın Data'!$C$2:$C$647,"")</f>
        <v>-6.4399999999999999E-2</v>
      </c>
      <c r="C30" s="5">
        <f>_xlfn.XLOOKUP(DATE($A30,MATCH(C$2,$B$2:$M$2,0),"01"),'Altın Data'!$A$2:$A$647,'Altın Data'!$C$2:$C$647,"")</f>
        <v>5.4899999999999997E-2</v>
      </c>
      <c r="D30" s="5">
        <f>_xlfn.XLOOKUP(DATE($A30,MATCH(D$2,$B$2:$M$2,0),"01"),'Altın Data'!$A$2:$A$647,'Altın Data'!$C$2:$C$647,"")</f>
        <v>-3.3300000000000003E-2</v>
      </c>
      <c r="E30" s="5">
        <f>_xlfn.XLOOKUP(DATE($A30,MATCH(E$2,$B$2:$M$2,0),"01"),'Altın Data'!$A$2:$A$647,'Altın Data'!$C$2:$C$647,"")</f>
        <v>-3.3599999999999998E-2</v>
      </c>
      <c r="F30" s="5">
        <f>_xlfn.XLOOKUP(DATE($A30,MATCH(F$2,$B$2:$M$2,0),"01"),'Altın Data'!$A$2:$A$647,'Altın Data'!$C$2:$C$647,"")</f>
        <v>1.5599999999999999E-2</v>
      </c>
      <c r="G30" s="5">
        <f>_xlfn.XLOOKUP(DATE($A30,MATCH(G$2,$B$2:$M$2,0),"01"),'Altın Data'!$A$2:$A$647,'Altın Data'!$C$2:$C$647,"")</f>
        <v>-3.1E-2</v>
      </c>
      <c r="H30" s="5">
        <f>_xlfn.XLOOKUP(DATE($A30,MATCH(H$2,$B$2:$M$2,0),"01"),'Altın Data'!$A$2:$A$647,'Altın Data'!$C$2:$C$647,"")</f>
        <v>-2.81E-2</v>
      </c>
      <c r="I30" s="5">
        <f>_xlfn.XLOOKUP(DATE($A30,MATCH(I$2,$B$2:$M$2,0),"01"),'Altın Data'!$A$2:$A$647,'Altın Data'!$C$2:$C$647,"")</f>
        <v>-1.1999999999999999E-3</v>
      </c>
      <c r="J30" s="5">
        <f>_xlfn.XLOOKUP(DATE($A30,MATCH(J$2,$B$2:$M$2,0),"01"),'Altın Data'!$A$2:$A$647,'Altın Data'!$C$2:$C$647,"")</f>
        <v>3.1800000000000002E-2</v>
      </c>
      <c r="K30" s="5">
        <f>_xlfn.XLOOKUP(DATE($A30,MATCH(K$2,$B$2:$M$2,0),"01"),'Altın Data'!$A$2:$A$647,'Altın Data'!$C$2:$C$647,"")</f>
        <v>-6.88E-2</v>
      </c>
      <c r="L30" s="5">
        <f>_xlfn.XLOOKUP(DATE($A30,MATCH(L$2,$B$2:$M$2,0),"01"),'Altın Data'!$A$2:$A$647,'Altın Data'!$C$2:$C$647,"")</f>
        <v>-4.6399999999999997E-2</v>
      </c>
      <c r="M30" s="5">
        <f>_xlfn.XLOOKUP(DATE($A30,MATCH(M$2,$B$2:$M$2,0),"01"),'Altın Data'!$A$2:$A$647,'Altın Data'!$C$2:$C$647,"")</f>
        <v>-2.6800000000000001E-2</v>
      </c>
      <c r="N30" s="9">
        <v>28</v>
      </c>
      <c r="O30" s="3"/>
      <c r="P30" s="10"/>
    </row>
    <row r="31" spans="1:16" x14ac:dyDescent="0.3">
      <c r="A31" s="11">
        <v>1998</v>
      </c>
      <c r="B31" s="5">
        <f>_xlfn.XLOOKUP(DATE($A31,MATCH(B$2,$B$2:$M$2,0),"01"),'Altın Data'!$A$2:$A$647,'Altın Data'!$C$2:$C$647,"")</f>
        <v>4.6399999999999997E-2</v>
      </c>
      <c r="C31" s="5">
        <f>_xlfn.XLOOKUP(DATE($A31,MATCH(C$2,$B$2:$M$2,0),"01"),'Altın Data'!$A$2:$A$647,'Altın Data'!$C$2:$C$647,"")</f>
        <v>-1.09E-2</v>
      </c>
      <c r="D31" s="5">
        <f>_xlfn.XLOOKUP(DATE($A31,MATCH(D$2,$B$2:$M$2,0),"01"),'Altın Data'!$A$2:$A$647,'Altın Data'!$C$2:$C$647,"")</f>
        <v>6.0000000000000001E-3</v>
      </c>
      <c r="E31" s="5">
        <f>_xlfn.XLOOKUP(DATE($A31,MATCH(E$2,$B$2:$M$2,0),"01"),'Altın Data'!$A$2:$A$647,'Altın Data'!$C$2:$C$647,"")</f>
        <v>1.89E-2</v>
      </c>
      <c r="F31" s="5">
        <f>_xlfn.XLOOKUP(DATE($A31,MATCH(F$2,$B$2:$M$2,0),"01"),'Altın Data'!$A$2:$A$647,'Altın Data'!$C$2:$C$647,"")</f>
        <v>-4.4699999999999997E-2</v>
      </c>
      <c r="G31" s="5">
        <f>_xlfn.XLOOKUP(DATE($A31,MATCH(G$2,$B$2:$M$2,0),"01"),'Altın Data'!$A$2:$A$647,'Altın Data'!$C$2:$C$647,"")</f>
        <v>1.37E-2</v>
      </c>
      <c r="H31" s="5">
        <f>_xlfn.XLOOKUP(DATE($A31,MATCH(H$2,$B$2:$M$2,0),"01"),'Altın Data'!$A$2:$A$647,'Altın Data'!$C$2:$C$647,"")</f>
        <v>-3.5400000000000001E-2</v>
      </c>
      <c r="I31" s="5">
        <f>_xlfn.XLOOKUP(DATE($A31,MATCH(I$2,$B$2:$M$2,0),"01"),'Altın Data'!$A$2:$A$647,'Altın Data'!$C$2:$C$647,"")</f>
        <v>-3.4200000000000001E-2</v>
      </c>
      <c r="J31" s="5">
        <f>_xlfn.XLOOKUP(DATE($A31,MATCH(J$2,$B$2:$M$2,0),"01"),'Altın Data'!$A$2:$A$647,'Altın Data'!$C$2:$C$647,"")</f>
        <v>7.3400000000000007E-2</v>
      </c>
      <c r="K31" s="5">
        <f>_xlfn.XLOOKUP(DATE($A31,MATCH(K$2,$B$2:$M$2,0),"01"),'Altın Data'!$A$2:$A$647,'Altın Data'!$C$2:$C$647,"")</f>
        <v>-1.4800000000000001E-2</v>
      </c>
      <c r="L31" s="5">
        <f>_xlfn.XLOOKUP(DATE($A31,MATCH(L$2,$B$2:$M$2,0),"01"),'Altın Data'!$A$2:$A$647,'Altın Data'!$C$2:$C$647,"")</f>
        <v>1.4E-3</v>
      </c>
      <c r="M31" s="5">
        <f>_xlfn.XLOOKUP(DATE($A31,MATCH(M$2,$B$2:$M$2,0),"01"),'Altın Data'!$A$2:$A$647,'Altın Data'!$C$2:$C$647,"")</f>
        <v>-1.6E-2</v>
      </c>
      <c r="N31" s="9">
        <v>29</v>
      </c>
      <c r="O31" s="3"/>
      <c r="P31" s="10"/>
    </row>
    <row r="32" spans="1:16" x14ac:dyDescent="0.3">
      <c r="A32" s="11">
        <v>1999</v>
      </c>
      <c r="B32" s="5">
        <f>_xlfn.XLOOKUP(DATE($A32,MATCH(B$2,$B$2:$M$2,0),"01"),'Altın Data'!$A$2:$A$647,'Altın Data'!$C$2:$C$647,"")</f>
        <v>-6.6E-3</v>
      </c>
      <c r="C32" s="5">
        <f>_xlfn.XLOOKUP(DATE($A32,MATCH(C$2,$B$2:$M$2,0),"01"),'Altın Data'!$A$2:$A$647,'Altın Data'!$C$2:$C$647,"")</f>
        <v>1.6000000000000001E-3</v>
      </c>
      <c r="D32" s="5">
        <f>_xlfn.XLOOKUP(DATE($A32,MATCH(D$2,$B$2:$M$2,0),"01"),'Altın Data'!$A$2:$A$647,'Altın Data'!$C$2:$C$647,"")</f>
        <v>-2.35E-2</v>
      </c>
      <c r="E32" s="5">
        <f>_xlfn.XLOOKUP(DATE($A32,MATCH(E$2,$B$2:$M$2,0),"01"),'Altın Data'!$A$2:$A$647,'Altın Data'!$C$2:$C$647,"")</f>
        <v>2.3599999999999999E-2</v>
      </c>
      <c r="F32" s="5">
        <f>_xlfn.XLOOKUP(DATE($A32,MATCH(F$2,$B$2:$M$2,0),"01"),'Altın Data'!$A$2:$A$647,'Altın Data'!$C$2:$C$647,"")</f>
        <v>-5.6899999999999999E-2</v>
      </c>
      <c r="G32" s="5">
        <f>_xlfn.XLOOKUP(DATE($A32,MATCH(G$2,$B$2:$M$2,0),"01"),'Altın Data'!$A$2:$A$647,'Altın Data'!$C$2:$C$647,"")</f>
        <v>-2.9000000000000001E-2</v>
      </c>
      <c r="H32" s="5">
        <f>_xlfn.XLOOKUP(DATE($A32,MATCH(H$2,$B$2:$M$2,0),"01"),'Altın Data'!$A$2:$A$647,'Altın Data'!$C$2:$C$647,"")</f>
        <v>-2.5000000000000001E-2</v>
      </c>
      <c r="I32" s="5">
        <f>_xlfn.XLOOKUP(DATE($A32,MATCH(I$2,$B$2:$M$2,0),"01"),'Altın Data'!$A$2:$A$647,'Altın Data'!$C$2:$C$647,"")</f>
        <v>-1.6000000000000001E-3</v>
      </c>
      <c r="J32" s="5">
        <f>_xlfn.XLOOKUP(DATE($A32,MATCH(J$2,$B$2:$M$2,0),"01"),'Altın Data'!$A$2:$A$647,'Altın Data'!$C$2:$C$647,"")</f>
        <v>0.17199999999999999</v>
      </c>
      <c r="K32" s="5">
        <f>_xlfn.XLOOKUP(DATE($A32,MATCH(K$2,$B$2:$M$2,0),"01"),'Altın Data'!$A$2:$A$647,'Altın Data'!$C$2:$C$647,"")</f>
        <v>-6.9999999999999999E-4</v>
      </c>
      <c r="L32" s="5">
        <f>_xlfn.XLOOKUP(DATE($A32,MATCH(L$2,$B$2:$M$2,0),"01"),'Altın Data'!$A$2:$A$647,'Altın Data'!$C$2:$C$647,"")</f>
        <v>-2.81E-2</v>
      </c>
      <c r="M32" s="5">
        <f>_xlfn.XLOOKUP(DATE($A32,MATCH(M$2,$B$2:$M$2,0),"01"),'Altın Data'!$A$2:$A$647,'Altın Data'!$C$2:$C$647,"")</f>
        <v>-8.9999999999999993E-3</v>
      </c>
      <c r="N32" s="9">
        <v>30</v>
      </c>
      <c r="O32" s="3"/>
      <c r="P32" s="10"/>
    </row>
    <row r="33" spans="1:16" x14ac:dyDescent="0.3">
      <c r="A33" s="11">
        <v>2000</v>
      </c>
      <c r="B33" s="5">
        <f>_xlfn.XLOOKUP(DATE($A33,MATCH(B$2,$B$2:$M$2,0),"01"),'Altın Data'!$A$2:$A$647,'Altın Data'!$C$2:$C$647,"")</f>
        <v>-1.7399999999999999E-2</v>
      </c>
      <c r="C33" s="5">
        <f>_xlfn.XLOOKUP(DATE($A33,MATCH(C$2,$B$2:$M$2,0),"01"),'Altın Data'!$A$2:$A$647,'Altın Data'!$C$2:$C$647,"")</f>
        <v>3.1399999999999997E-2</v>
      </c>
      <c r="D33" s="5">
        <f>_xlfn.XLOOKUP(DATE($A33,MATCH(D$2,$B$2:$M$2,0),"01"),'Altın Data'!$A$2:$A$647,'Altın Data'!$C$2:$C$647,"")</f>
        <v>-4.5100000000000001E-2</v>
      </c>
      <c r="E33" s="5">
        <f>_xlfn.XLOOKUP(DATE($A33,MATCH(E$2,$B$2:$M$2,0),"01"),'Altın Data'!$A$2:$A$647,'Altın Data'!$C$2:$C$647,"")</f>
        <v>-1.95E-2</v>
      </c>
      <c r="F33" s="5">
        <f>_xlfn.XLOOKUP(DATE($A33,MATCH(F$2,$B$2:$M$2,0),"01"),'Altın Data'!$A$2:$A$647,'Altın Data'!$C$2:$C$647,"")</f>
        <v>-4.8999999999999998E-3</v>
      </c>
      <c r="G33" s="5">
        <f>_xlfn.XLOOKUP(DATE($A33,MATCH(G$2,$B$2:$M$2,0),"01"),'Altın Data'!$A$2:$A$647,'Altın Data'!$C$2:$C$647,"")</f>
        <v>6.6000000000000003E-2</v>
      </c>
      <c r="H33" s="5">
        <f>_xlfn.XLOOKUP(DATE($A33,MATCH(H$2,$B$2:$M$2,0),"01"),'Altın Data'!$A$2:$A$647,'Altın Data'!$C$2:$C$647,"")</f>
        <v>-4.4299999999999999E-2</v>
      </c>
      <c r="I33" s="5">
        <f>_xlfn.XLOOKUP(DATE($A33,MATCH(I$2,$B$2:$M$2,0),"01"),'Altın Data'!$A$2:$A$647,'Altın Data'!$C$2:$C$647,"")</f>
        <v>1.8E-3</v>
      </c>
      <c r="J33" s="5">
        <f>_xlfn.XLOOKUP(DATE($A33,MATCH(J$2,$B$2:$M$2,0),"01"),'Altın Data'!$A$2:$A$647,'Altın Data'!$C$2:$C$647,"")</f>
        <v>-1.26E-2</v>
      </c>
      <c r="K33" s="5">
        <f>_xlfn.XLOOKUP(DATE($A33,MATCH(K$2,$B$2:$M$2,0),"01"),'Altın Data'!$A$2:$A$647,'Altın Data'!$C$2:$C$647,"")</f>
        <v>-3.3500000000000002E-2</v>
      </c>
      <c r="L33" s="5">
        <f>_xlfn.XLOOKUP(DATE($A33,MATCH(L$2,$B$2:$M$2,0),"01"),'Altın Data'!$A$2:$A$647,'Altın Data'!$C$2:$C$647,"")</f>
        <v>0.02</v>
      </c>
      <c r="M33" s="5">
        <f>_xlfn.XLOOKUP(DATE($A33,MATCH(M$2,$B$2:$M$2,0),"01"),'Altın Data'!$A$2:$A$647,'Altın Data'!$C$2:$C$647,"")</f>
        <v>7.6E-3</v>
      </c>
      <c r="N33" s="9">
        <v>31</v>
      </c>
      <c r="O33" s="3"/>
      <c r="P33" s="10"/>
    </row>
    <row r="34" spans="1:16" x14ac:dyDescent="0.3">
      <c r="A34" s="11">
        <v>2001</v>
      </c>
      <c r="B34" s="5">
        <f>_xlfn.XLOOKUP(DATE($A34,MATCH(B$2,$B$2:$M$2,0),"01"),'Altın Data'!$A$2:$A$647,'Altın Data'!$C$2:$C$647,"")</f>
        <v>-2.4E-2</v>
      </c>
      <c r="C34" s="5">
        <f>_xlfn.XLOOKUP(DATE($A34,MATCH(C$2,$B$2:$M$2,0),"01"),'Altın Data'!$A$2:$A$647,'Altın Data'!$C$2:$C$647,"")</f>
        <v>5.3E-3</v>
      </c>
      <c r="D34" s="5">
        <f>_xlfn.XLOOKUP(DATE($A34,MATCH(D$2,$B$2:$M$2,0),"01"),'Altın Data'!$A$2:$A$647,'Altın Data'!$C$2:$C$647,"")</f>
        <v>-3.4799999999999998E-2</v>
      </c>
      <c r="E34" s="5">
        <f>_xlfn.XLOOKUP(DATE($A34,MATCH(E$2,$B$2:$M$2,0),"01"),'Altın Data'!$A$2:$A$647,'Altın Data'!$C$2:$C$647,"")</f>
        <v>2.3599999999999999E-2</v>
      </c>
      <c r="F34" s="5">
        <f>_xlfn.XLOOKUP(DATE($A34,MATCH(F$2,$B$2:$M$2,0),"01"),'Altın Data'!$A$2:$A$647,'Altın Data'!$C$2:$C$647,"")</f>
        <v>7.6E-3</v>
      </c>
      <c r="G34" s="5">
        <f>_xlfn.XLOOKUP(DATE($A34,MATCH(G$2,$B$2:$M$2,0),"01"),'Altın Data'!$A$2:$A$647,'Altın Data'!$C$2:$C$647,"")</f>
        <v>1.7999999999999999E-2</v>
      </c>
      <c r="H34" s="5">
        <f>_xlfn.XLOOKUP(DATE($A34,MATCH(H$2,$B$2:$M$2,0),"01"),'Altın Data'!$A$2:$A$647,'Altın Data'!$C$2:$C$647,"")</f>
        <v>-1.4800000000000001E-2</v>
      </c>
      <c r="I34" s="5">
        <f>_xlfn.XLOOKUP(DATE($A34,MATCH(I$2,$B$2:$M$2,0),"01"),'Altın Data'!$A$2:$A$647,'Altın Data'!$C$2:$C$647,"")</f>
        <v>2.8500000000000001E-2</v>
      </c>
      <c r="J34" s="5">
        <f>_xlfn.XLOOKUP(DATE($A34,MATCH(J$2,$B$2:$M$2,0),"01"),'Altın Data'!$A$2:$A$647,'Altın Data'!$C$2:$C$647,"")</f>
        <v>6.7400000000000002E-2</v>
      </c>
      <c r="K34" s="5">
        <f>_xlfn.XLOOKUP(DATE($A34,MATCH(K$2,$B$2:$M$2,0),"01"),'Altın Data'!$A$2:$A$647,'Altın Data'!$C$2:$C$647,"")</f>
        <v>-4.5400000000000003E-2</v>
      </c>
      <c r="L34" s="5">
        <f>_xlfn.XLOOKUP(DATE($A34,MATCH(L$2,$B$2:$M$2,0),"01"),'Altın Data'!$A$2:$A$647,'Altın Data'!$C$2:$C$647,"")</f>
        <v>-1.8800000000000001E-2</v>
      </c>
      <c r="M34" s="5">
        <f>_xlfn.XLOOKUP(DATE($A34,MATCH(M$2,$B$2:$M$2,0),"01"),'Altın Data'!$A$2:$A$647,'Altın Data'!$C$2:$C$647,"")</f>
        <v>1.66E-2</v>
      </c>
      <c r="N34" s="9">
        <v>32</v>
      </c>
      <c r="O34" s="3"/>
      <c r="P34" s="10"/>
    </row>
    <row r="35" spans="1:16" x14ac:dyDescent="0.3">
      <c r="A35" s="11">
        <v>2002</v>
      </c>
      <c r="B35" s="5">
        <f>_xlfn.XLOOKUP(DATE($A35,MATCH(B$2,$B$2:$M$2,0),"01"),'Altın Data'!$A$2:$A$647,'Altın Data'!$C$2:$C$647,"")</f>
        <v>1.2200000000000001E-2</v>
      </c>
      <c r="C35" s="5">
        <f>_xlfn.XLOOKUP(DATE($A35,MATCH(C$2,$B$2:$M$2,0),"01"),'Altın Data'!$A$2:$A$647,'Altın Data'!$C$2:$C$647,"")</f>
        <v>5.1700000000000003E-2</v>
      </c>
      <c r="D35" s="5">
        <f>_xlfn.XLOOKUP(DATE($A35,MATCH(D$2,$B$2:$M$2,0),"01"),'Altın Data'!$A$2:$A$647,'Altın Data'!$C$2:$C$647,"")</f>
        <v>1.9400000000000001E-2</v>
      </c>
      <c r="E35" s="5">
        <f>_xlfn.XLOOKUP(DATE($A35,MATCH(E$2,$B$2:$M$2,0),"01"),'Altın Data'!$A$2:$A$647,'Altın Data'!$C$2:$C$647,"")</f>
        <v>1.8700000000000001E-2</v>
      </c>
      <c r="F35" s="5">
        <f>_xlfn.XLOOKUP(DATE($A35,MATCH(F$2,$B$2:$M$2,0),"01"),'Altın Data'!$A$2:$A$647,'Altın Data'!$C$2:$C$647,"")</f>
        <v>5.8999999999999997E-2</v>
      </c>
      <c r="G35" s="5">
        <f>_xlfn.XLOOKUP(DATE($A35,MATCH(G$2,$B$2:$M$2,0),"01"),'Altın Data'!$A$2:$A$647,'Altın Data'!$C$2:$C$647,"")</f>
        <v>-3.6499999999999998E-2</v>
      </c>
      <c r="H35" s="5">
        <f>_xlfn.XLOOKUP(DATE($A35,MATCH(H$2,$B$2:$M$2,0),"01"),'Altın Data'!$A$2:$A$647,'Altın Data'!$C$2:$C$647,"")</f>
        <v>-3.5200000000000002E-2</v>
      </c>
      <c r="I35" s="5">
        <f>_xlfn.XLOOKUP(DATE($A35,MATCH(I$2,$B$2:$M$2,0),"01"),'Altın Data'!$A$2:$A$647,'Altın Data'!$C$2:$C$647,"")</f>
        <v>3.0300000000000001E-2</v>
      </c>
      <c r="J35" s="5">
        <f>_xlfn.XLOOKUP(DATE($A35,MATCH(J$2,$B$2:$M$2,0),"01"),'Altın Data'!$A$2:$A$647,'Altın Data'!$C$2:$C$647,"")</f>
        <v>3.5200000000000002E-2</v>
      </c>
      <c r="K35" s="5">
        <f>_xlfn.XLOOKUP(DATE($A35,MATCH(K$2,$B$2:$M$2,0),"01"),'Altın Data'!$A$2:$A$647,'Altın Data'!$C$2:$C$647,"")</f>
        <v>-1.84E-2</v>
      </c>
      <c r="L35" s="5">
        <f>_xlfn.XLOOKUP(DATE($A35,MATCH(L$2,$B$2:$M$2,0),"01"),'Altın Data'!$A$2:$A$647,'Altın Data'!$C$2:$C$647,"")</f>
        <v>3.8999999999999998E-3</v>
      </c>
      <c r="M35" s="5">
        <f>_xlfn.XLOOKUP(DATE($A35,MATCH(M$2,$B$2:$M$2,0),"01"),'Altın Data'!$A$2:$A$647,'Altın Data'!$C$2:$C$647,"")</f>
        <v>8.7599999999999997E-2</v>
      </c>
      <c r="N35" s="9">
        <v>33</v>
      </c>
      <c r="O35" s="3"/>
      <c r="P35" s="10"/>
    </row>
    <row r="36" spans="1:16" x14ac:dyDescent="0.3">
      <c r="A36" s="11">
        <v>2003</v>
      </c>
      <c r="B36" s="5">
        <f>_xlfn.XLOOKUP(DATE($A36,MATCH(B$2,$B$2:$M$2,0),"01"),'Altın Data'!$A$2:$A$647,'Altın Data'!$C$2:$C$647,"")</f>
        <v>6.1899999999999997E-2</v>
      </c>
      <c r="C36" s="5">
        <f>_xlfn.XLOOKUP(DATE($A36,MATCH(C$2,$B$2:$M$2,0),"01"),'Altın Data'!$A$2:$A$647,'Altın Data'!$C$2:$C$647,"")</f>
        <v>-5.0599999999999999E-2</v>
      </c>
      <c r="D36" s="5">
        <f>_xlfn.XLOOKUP(DATE($A36,MATCH(D$2,$B$2:$M$2,0),"01"),'Altın Data'!$A$2:$A$647,'Altın Data'!$C$2:$C$647,"")</f>
        <v>-3.5400000000000001E-2</v>
      </c>
      <c r="E36" s="5">
        <f>_xlfn.XLOOKUP(DATE($A36,MATCH(E$2,$B$2:$M$2,0),"01"),'Altın Data'!$A$2:$A$647,'Altın Data'!$C$2:$C$647,"")</f>
        <v>6.3E-3</v>
      </c>
      <c r="F36" s="5">
        <f>_xlfn.XLOOKUP(DATE($A36,MATCH(F$2,$B$2:$M$2,0),"01"),'Altın Data'!$A$2:$A$647,'Altın Data'!$C$2:$C$647,"")</f>
        <v>7.4700000000000003E-2</v>
      </c>
      <c r="G36" s="5">
        <f>_xlfn.XLOOKUP(DATE($A36,MATCH(G$2,$B$2:$M$2,0),"01"),'Altın Data'!$A$2:$A$647,'Altın Data'!$C$2:$C$647,"")</f>
        <v>-5.0900000000000001E-2</v>
      </c>
      <c r="H36" s="5">
        <f>_xlfn.XLOOKUP(DATE($A36,MATCH(H$2,$B$2:$M$2,0),"01"),'Altın Data'!$A$2:$A$647,'Altın Data'!$C$2:$C$647,"")</f>
        <v>2.4799999999999999E-2</v>
      </c>
      <c r="I36" s="5">
        <f>_xlfn.XLOOKUP(DATE($A36,MATCH(I$2,$B$2:$M$2,0),"01"),'Altın Data'!$A$2:$A$647,'Altın Data'!$C$2:$C$647,"")</f>
        <v>5.79E-2</v>
      </c>
      <c r="J36" s="5">
        <f>_xlfn.XLOOKUP(DATE($A36,MATCH(J$2,$B$2:$M$2,0),"01"),'Altın Data'!$A$2:$A$647,'Altın Data'!$C$2:$C$647,"")</f>
        <v>2.58E-2</v>
      </c>
      <c r="K36" s="5">
        <f>_xlfn.XLOOKUP(DATE($A36,MATCH(K$2,$B$2:$M$2,0),"01"),'Altın Data'!$A$2:$A$647,'Altın Data'!$C$2:$C$647,"")</f>
        <v>-2.2000000000000001E-3</v>
      </c>
      <c r="L36" s="5">
        <f>_xlfn.XLOOKUP(DATE($A36,MATCH(L$2,$B$2:$M$2,0),"01"),'Altın Data'!$A$2:$A$647,'Altın Data'!$C$2:$C$647,"")</f>
        <v>3.5099999999999999E-2</v>
      </c>
      <c r="M36" s="5">
        <f>_xlfn.XLOOKUP(DATE($A36,MATCH(M$2,$B$2:$M$2,0),"01"),'Altın Data'!$A$2:$A$647,'Altın Data'!$C$2:$C$647,"")</f>
        <v>4.3200000000000002E-2</v>
      </c>
      <c r="N36" s="9">
        <v>34</v>
      </c>
      <c r="O36" s="3"/>
      <c r="P36" s="10"/>
    </row>
    <row r="37" spans="1:16" x14ac:dyDescent="0.3">
      <c r="A37" s="11">
        <v>2004</v>
      </c>
      <c r="B37" s="5">
        <f>_xlfn.XLOOKUP(DATE($A37,MATCH(B$2,$B$2:$M$2,0),"01"),'Altın Data'!$A$2:$A$647,'Altın Data'!$C$2:$C$647,"")</f>
        <v>-3.0099999999999998E-2</v>
      </c>
      <c r="C37" s="5">
        <f>_xlfn.XLOOKUP(DATE($A37,MATCH(C$2,$B$2:$M$2,0),"01"),'Altın Data'!$A$2:$A$647,'Altın Data'!$C$2:$C$647,"")</f>
        <v>-1.52E-2</v>
      </c>
      <c r="D37" s="5">
        <f>_xlfn.XLOOKUP(DATE($A37,MATCH(D$2,$B$2:$M$2,0),"01"),'Altın Data'!$A$2:$A$647,'Altın Data'!$C$2:$C$647,"")</f>
        <v>7.6100000000000001E-2</v>
      </c>
      <c r="E37" s="5">
        <f>_xlfn.XLOOKUP(DATE($A37,MATCH(E$2,$B$2:$M$2,0),"01"),'Altın Data'!$A$2:$A$647,'Altın Data'!$C$2:$C$647,"")</f>
        <v>-9.1499999999999998E-2</v>
      </c>
      <c r="F37" s="5">
        <f>_xlfn.XLOOKUP(DATE($A37,MATCH(F$2,$B$2:$M$2,0),"01"),'Altın Data'!$A$2:$A$647,'Altın Data'!$C$2:$C$647,"")</f>
        <v>2.0400000000000001E-2</v>
      </c>
      <c r="G37" s="5">
        <f>_xlfn.XLOOKUP(DATE($A37,MATCH(G$2,$B$2:$M$2,0),"01"),'Altın Data'!$A$2:$A$647,'Altın Data'!$C$2:$C$647,"")</f>
        <v>-2.8E-3</v>
      </c>
      <c r="H37" s="5">
        <f>_xlfn.XLOOKUP(DATE($A37,MATCH(H$2,$B$2:$M$2,0),"01"),'Altın Data'!$A$2:$A$647,'Altın Data'!$C$2:$C$647,"")</f>
        <v>-7.9000000000000008E-3</v>
      </c>
      <c r="I37" s="5">
        <f>_xlfn.XLOOKUP(DATE($A37,MATCH(I$2,$B$2:$M$2,0),"01"),'Altın Data'!$A$2:$A$647,'Altın Data'!$C$2:$C$647,"")</f>
        <v>4.7500000000000001E-2</v>
      </c>
      <c r="J37" s="5">
        <f>_xlfn.XLOOKUP(DATE($A37,MATCH(J$2,$B$2:$M$2,0),"01"),'Altın Data'!$A$2:$A$647,'Altın Data'!$C$2:$C$647,"")</f>
        <v>2.06E-2</v>
      </c>
      <c r="K37" s="5">
        <f>_xlfn.XLOOKUP(DATE($A37,MATCH(K$2,$B$2:$M$2,0),"01"),'Altın Data'!$A$2:$A$647,'Altın Data'!$C$2:$C$647,"")</f>
        <v>2.46E-2</v>
      </c>
      <c r="L37" s="5">
        <f>_xlfn.XLOOKUP(DATE($A37,MATCH(L$2,$B$2:$M$2,0),"01"),'Altın Data'!$A$2:$A$647,'Altın Data'!$C$2:$C$647,"")</f>
        <v>5.2200000000000003E-2</v>
      </c>
      <c r="M37" s="5">
        <f>_xlfn.XLOOKUP(DATE($A37,MATCH(M$2,$B$2:$M$2,0),"01"),'Altın Data'!$A$2:$A$647,'Altın Data'!$C$2:$C$647,"")</f>
        <v>-2.76E-2</v>
      </c>
      <c r="N37" s="9">
        <v>35</v>
      </c>
      <c r="O37" s="3"/>
      <c r="P37" s="10"/>
    </row>
    <row r="38" spans="1:16" x14ac:dyDescent="0.3">
      <c r="A38" s="11">
        <v>2005</v>
      </c>
      <c r="B38" s="5">
        <f>_xlfn.XLOOKUP(DATE($A38,MATCH(B$2,$B$2:$M$2,0),"01"),'Altın Data'!$A$2:$A$647,'Altın Data'!$C$2:$C$647,"")</f>
        <v>-3.61E-2</v>
      </c>
      <c r="C38" s="5">
        <f>_xlfn.XLOOKUP(DATE($A38,MATCH(C$2,$B$2:$M$2,0),"01"),'Altın Data'!$A$2:$A$647,'Altın Data'!$C$2:$C$647,"")</f>
        <v>3.0800000000000001E-2</v>
      </c>
      <c r="D38" s="5">
        <f>_xlfn.XLOOKUP(DATE($A38,MATCH(D$2,$B$2:$M$2,0),"01"),'Altın Data'!$A$2:$A$647,'Altın Data'!$C$2:$C$647,"")</f>
        <v>-1.6500000000000001E-2</v>
      </c>
      <c r="E38" s="5">
        <f>_xlfn.XLOOKUP(DATE($A38,MATCH(E$2,$B$2:$M$2,0),"01"),'Altın Data'!$A$2:$A$647,'Altın Data'!$C$2:$C$647,"")</f>
        <v>1.4999999999999999E-2</v>
      </c>
      <c r="F38" s="5">
        <f>_xlfn.XLOOKUP(DATE($A38,MATCH(F$2,$B$2:$M$2,0),"01"),'Altın Data'!$A$2:$A$647,'Altın Data'!$C$2:$C$647,"")</f>
        <v>-4.0300000000000002E-2</v>
      </c>
      <c r="G38" s="5">
        <f>_xlfn.XLOOKUP(DATE($A38,MATCH(G$2,$B$2:$M$2,0),"01"),'Altın Data'!$A$2:$A$647,'Altın Data'!$C$2:$C$647,"")</f>
        <v>4.2900000000000001E-2</v>
      </c>
      <c r="H38" s="5">
        <f>_xlfn.XLOOKUP(DATE($A38,MATCH(H$2,$B$2:$M$2,0),"01"),'Altın Data'!$A$2:$A$647,'Altın Data'!$C$2:$C$647,"")</f>
        <v>-1.1599999999999999E-2</v>
      </c>
      <c r="I38" s="5">
        <f>_xlfn.XLOOKUP(DATE($A38,MATCH(I$2,$B$2:$M$2,0),"01"),'Altın Data'!$A$2:$A$647,'Altın Data'!$C$2:$C$647,"")</f>
        <v>1.17E-2</v>
      </c>
      <c r="J38" s="5">
        <f>_xlfn.XLOOKUP(DATE($A38,MATCH(J$2,$B$2:$M$2,0),"01"),'Altın Data'!$A$2:$A$647,'Altın Data'!$C$2:$C$647,"")</f>
        <v>7.7899999999999997E-2</v>
      </c>
      <c r="K38" s="5">
        <f>_xlfn.XLOOKUP(DATE($A38,MATCH(K$2,$B$2:$M$2,0),"01"),'Altın Data'!$A$2:$A$647,'Altın Data'!$C$2:$C$647,"")</f>
        <v>-8.3999999999999995E-3</v>
      </c>
      <c r="L38" s="5">
        <f>_xlfn.XLOOKUP(DATE($A38,MATCH(L$2,$B$2:$M$2,0),"01"),'Altın Data'!$A$2:$A$647,'Altın Data'!$C$2:$C$647,"")</f>
        <v>6.1600000000000002E-2</v>
      </c>
      <c r="M38" s="5">
        <f>_xlfn.XLOOKUP(DATE($A38,MATCH(M$2,$B$2:$M$2,0),"01"),'Altın Data'!$A$2:$A$647,'Altın Data'!$C$2:$C$647,"")</f>
        <v>4.8099999999999997E-2</v>
      </c>
      <c r="N38" s="9">
        <v>36</v>
      </c>
      <c r="O38" s="3"/>
      <c r="P38" s="10"/>
    </row>
    <row r="39" spans="1:16" x14ac:dyDescent="0.3">
      <c r="A39" s="11">
        <v>2006</v>
      </c>
      <c r="B39" s="5">
        <f>_xlfn.XLOOKUP(DATE($A39,MATCH(B$2,$B$2:$M$2,0),"01"),'Altın Data'!$A$2:$A$647,'Altın Data'!$C$2:$C$647,"")</f>
        <v>9.9199999999999997E-2</v>
      </c>
      <c r="C39" s="5">
        <f>_xlfn.XLOOKUP(DATE($A39,MATCH(C$2,$B$2:$M$2,0),"01"),'Altın Data'!$A$2:$A$647,'Altın Data'!$C$2:$C$647,"")</f>
        <v>-1.2699999999999999E-2</v>
      </c>
      <c r="D39" s="5">
        <f>_xlfn.XLOOKUP(DATE($A39,MATCH(D$2,$B$2:$M$2,0),"01"),'Altın Data'!$A$2:$A$647,'Altın Data'!$C$2:$C$647,"")</f>
        <v>3.9E-2</v>
      </c>
      <c r="E39" s="5">
        <f>_xlfn.XLOOKUP(DATE($A39,MATCH(E$2,$B$2:$M$2,0),"01"),'Altın Data'!$A$2:$A$647,'Altın Data'!$C$2:$C$647,"")</f>
        <v>0.12139999999999999</v>
      </c>
      <c r="F39" s="5">
        <f>_xlfn.XLOOKUP(DATE($A39,MATCH(F$2,$B$2:$M$2,0),"01"),'Altın Data'!$A$2:$A$647,'Altın Data'!$C$2:$C$647,"")</f>
        <v>-1.6500000000000001E-2</v>
      </c>
      <c r="G39" s="5">
        <f>_xlfn.XLOOKUP(DATE($A39,MATCH(G$2,$B$2:$M$2,0),"01"),'Altın Data'!$A$2:$A$647,'Altın Data'!$C$2:$C$647,"")</f>
        <v>-4.7500000000000001E-2</v>
      </c>
      <c r="H39" s="5">
        <f>_xlfn.XLOOKUP(DATE($A39,MATCH(H$2,$B$2:$M$2,0),"01"),'Altın Data'!$A$2:$A$647,'Altın Data'!$C$2:$C$647,"")</f>
        <v>3.5000000000000003E-2</v>
      </c>
      <c r="I39" s="5">
        <f>_xlfn.XLOOKUP(DATE($A39,MATCH(I$2,$B$2:$M$2,0),"01"),'Altın Data'!$A$2:$A$647,'Altın Data'!$C$2:$C$647,"")</f>
        <v>-1.21E-2</v>
      </c>
      <c r="J39" s="5">
        <f>_xlfn.XLOOKUP(DATE($A39,MATCH(J$2,$B$2:$M$2,0),"01"),'Altın Data'!$A$2:$A$647,'Altın Data'!$C$2:$C$647,"")</f>
        <v>-4.5600000000000002E-2</v>
      </c>
      <c r="K39" s="5">
        <f>_xlfn.XLOOKUP(DATE($A39,MATCH(K$2,$B$2:$M$2,0),"01"),'Altın Data'!$A$2:$A$647,'Altın Data'!$C$2:$C$647,"")</f>
        <v>1.3899999999999999E-2</v>
      </c>
      <c r="L39" s="5">
        <f>_xlfn.XLOOKUP(DATE($A39,MATCH(L$2,$B$2:$M$2,0),"01"),'Altın Data'!$A$2:$A$647,'Altın Data'!$C$2:$C$647,"")</f>
        <v>6.8699999999999997E-2</v>
      </c>
      <c r="M39" s="5">
        <f>_xlfn.XLOOKUP(DATE($A39,MATCH(M$2,$B$2:$M$2,0),"01"),'Altın Data'!$A$2:$A$647,'Altın Data'!$C$2:$C$647,"")</f>
        <v>-1.77E-2</v>
      </c>
      <c r="N39" s="9">
        <v>37</v>
      </c>
      <c r="O39" s="3"/>
      <c r="P39" s="10"/>
    </row>
    <row r="40" spans="1:16" x14ac:dyDescent="0.3">
      <c r="A40" s="11">
        <v>2007</v>
      </c>
      <c r="B40" s="5">
        <f>_xlfn.XLOOKUP(DATE($A40,MATCH(B$2,$B$2:$M$2,0),"01"),'Altın Data'!$A$2:$A$647,'Altın Data'!$C$2:$C$647,"")</f>
        <v>2.58E-2</v>
      </c>
      <c r="C40" s="5">
        <f>_xlfn.XLOOKUP(DATE($A40,MATCH(C$2,$B$2:$M$2,0),"01"),'Altın Data'!$A$2:$A$647,'Altın Data'!$C$2:$C$647,"")</f>
        <v>2.5600000000000001E-2</v>
      </c>
      <c r="D40" s="5">
        <f>_xlfn.XLOOKUP(DATE($A40,MATCH(D$2,$B$2:$M$2,0),"01"),'Altın Data'!$A$2:$A$647,'Altın Data'!$C$2:$C$647,"")</f>
        <v>-9.4999999999999998E-3</v>
      </c>
      <c r="E40" s="5">
        <f>_xlfn.XLOOKUP(DATE($A40,MATCH(E$2,$B$2:$M$2,0),"01"),'Altın Data'!$A$2:$A$647,'Altın Data'!$C$2:$C$647,"")</f>
        <v>2.2100000000000002E-2</v>
      </c>
      <c r="F40" s="5">
        <f>_xlfn.XLOOKUP(DATE($A40,MATCH(F$2,$B$2:$M$2,0),"01"),'Altın Data'!$A$2:$A$647,'Altın Data'!$C$2:$C$647,"")</f>
        <v>-2.5499999999999998E-2</v>
      </c>
      <c r="G40" s="5">
        <f>_xlfn.XLOOKUP(DATE($A40,MATCH(G$2,$B$2:$M$2,0),"01"),'Altın Data'!$A$2:$A$647,'Altın Data'!$C$2:$C$647,"")</f>
        <v>-1.7100000000000001E-2</v>
      </c>
      <c r="H40" s="5">
        <f>_xlfn.XLOOKUP(DATE($A40,MATCH(H$2,$B$2:$M$2,0),"01"),'Altın Data'!$A$2:$A$647,'Altın Data'!$C$2:$C$647,"")</f>
        <v>2.1299999999999999E-2</v>
      </c>
      <c r="I40" s="5">
        <f>_xlfn.XLOOKUP(DATE($A40,MATCH(I$2,$B$2:$M$2,0),"01"),'Altın Data'!$A$2:$A$647,'Altın Data'!$C$2:$C$647,"")</f>
        <v>1.43E-2</v>
      </c>
      <c r="J40" s="5">
        <f>_xlfn.XLOOKUP(DATE($A40,MATCH(J$2,$B$2:$M$2,0),"01"),'Altın Data'!$A$2:$A$647,'Altın Data'!$C$2:$C$647,"")</f>
        <v>0.1056</v>
      </c>
      <c r="K40" s="5">
        <f>_xlfn.XLOOKUP(DATE($A40,MATCH(K$2,$B$2:$M$2,0),"01"),'Altın Data'!$A$2:$A$647,'Altın Data'!$C$2:$C$647,"")</f>
        <v>7.0000000000000007E-2</v>
      </c>
      <c r="L40" s="5">
        <f>_xlfn.XLOOKUP(DATE($A40,MATCH(L$2,$B$2:$M$2,0),"01"),'Altın Data'!$A$2:$A$647,'Altın Data'!$C$2:$C$647,"")</f>
        <v>-1.67E-2</v>
      </c>
      <c r="M40" s="5">
        <f>_xlfn.XLOOKUP(DATE($A40,MATCH(M$2,$B$2:$M$2,0),"01"),'Altın Data'!$A$2:$A$647,'Altın Data'!$C$2:$C$647,"")</f>
        <v>6.4799999999999996E-2</v>
      </c>
      <c r="N40" s="9">
        <v>38</v>
      </c>
      <c r="O40" s="3"/>
      <c r="P40" s="10"/>
    </row>
    <row r="41" spans="1:16" x14ac:dyDescent="0.3">
      <c r="A41" s="11">
        <v>2008</v>
      </c>
      <c r="B41" s="5">
        <f>_xlfn.XLOOKUP(DATE($A41,MATCH(B$2,$B$2:$M$2,0),"01"),'Altın Data'!$A$2:$A$647,'Altın Data'!$C$2:$C$647,"")</f>
        <v>0.1104</v>
      </c>
      <c r="C41" s="5">
        <f>_xlfn.XLOOKUP(DATE($A41,MATCH(C$2,$B$2:$M$2,0),"01"),'Altın Data'!$A$2:$A$647,'Altın Data'!$C$2:$C$647,"")</f>
        <v>5.0599999999999999E-2</v>
      </c>
      <c r="D41" s="5">
        <f>_xlfn.XLOOKUP(DATE($A41,MATCH(D$2,$B$2:$M$2,0),"01"),'Altın Data'!$A$2:$A$647,'Altın Data'!$C$2:$C$647,"")</f>
        <v>-5.8400000000000001E-2</v>
      </c>
      <c r="E41" s="5">
        <f>_xlfn.XLOOKUP(DATE($A41,MATCH(E$2,$B$2:$M$2,0),"01"),'Altın Data'!$A$2:$A$647,'Altın Data'!$C$2:$C$647,"")</f>
        <v>-4.8899999999999999E-2</v>
      </c>
      <c r="F41" s="5">
        <f>_xlfn.XLOOKUP(DATE($A41,MATCH(F$2,$B$2:$M$2,0),"01"),'Altın Data'!$A$2:$A$647,'Altın Data'!$C$2:$C$647,"")</f>
        <v>1.83E-2</v>
      </c>
      <c r="G41" s="5">
        <f>_xlfn.XLOOKUP(DATE($A41,MATCH(G$2,$B$2:$M$2,0),"01"),'Altın Data'!$A$2:$A$647,'Altın Data'!$C$2:$C$647,"")</f>
        <v>4.3099999999999999E-2</v>
      </c>
      <c r="H41" s="5">
        <f>_xlfn.XLOOKUP(DATE($A41,MATCH(H$2,$B$2:$M$2,0),"01"),'Altın Data'!$A$2:$A$647,'Altın Data'!$C$2:$C$647,"")</f>
        <v>-1.2200000000000001E-2</v>
      </c>
      <c r="I41" s="5">
        <f>_xlfn.XLOOKUP(DATE($A41,MATCH(I$2,$B$2:$M$2,0),"01"),'Altın Data'!$A$2:$A$647,'Altın Data'!$C$2:$C$647,"")</f>
        <v>-9.0899999999999995E-2</v>
      </c>
      <c r="J41" s="5">
        <f>_xlfn.XLOOKUP(DATE($A41,MATCH(J$2,$B$2:$M$2,0),"01"),'Altın Data'!$A$2:$A$647,'Altın Data'!$C$2:$C$647,"")</f>
        <v>4.9500000000000002E-2</v>
      </c>
      <c r="K41" s="5">
        <f>_xlfn.XLOOKUP(DATE($A41,MATCH(K$2,$B$2:$M$2,0),"01"),'Altın Data'!$A$2:$A$647,'Altın Data'!$C$2:$C$647,"")</f>
        <v>-0.16850000000000001</v>
      </c>
      <c r="L41" s="5">
        <f>_xlfn.XLOOKUP(DATE($A41,MATCH(L$2,$B$2:$M$2,0),"01"),'Altın Data'!$A$2:$A$647,'Altın Data'!$C$2:$C$647,"")</f>
        <v>0.1275</v>
      </c>
      <c r="M41" s="5">
        <f>_xlfn.XLOOKUP(DATE($A41,MATCH(M$2,$B$2:$M$2,0),"01"),'Altın Data'!$A$2:$A$647,'Altın Data'!$C$2:$C$647,"")</f>
        <v>7.6700000000000004E-2</v>
      </c>
      <c r="N41" s="9">
        <v>39</v>
      </c>
      <c r="O41" s="3"/>
      <c r="P41" s="10"/>
    </row>
    <row r="42" spans="1:16" x14ac:dyDescent="0.3">
      <c r="A42" s="11">
        <v>2009</v>
      </c>
      <c r="B42" s="5">
        <f>_xlfn.XLOOKUP(DATE($A42,MATCH(B$2,$B$2:$M$2,0),"01"),'Altın Data'!$A$2:$A$647,'Altın Data'!$C$2:$C$647,"")</f>
        <v>5.3999999999999999E-2</v>
      </c>
      <c r="C42" s="5">
        <f>_xlfn.XLOOKUP(DATE($A42,MATCH(C$2,$B$2:$M$2,0),"01"),'Altın Data'!$A$2:$A$647,'Altın Data'!$C$2:$C$647,"")</f>
        <v>1.8800000000000001E-2</v>
      </c>
      <c r="D42" s="5">
        <f>_xlfn.XLOOKUP(DATE($A42,MATCH(D$2,$B$2:$M$2,0),"01"),'Altın Data'!$A$2:$A$647,'Altın Data'!$C$2:$C$647,"")</f>
        <v>-2.86E-2</v>
      </c>
      <c r="E42" s="5">
        <f>_xlfn.XLOOKUP(DATE($A42,MATCH(E$2,$B$2:$M$2,0),"01"),'Altın Data'!$A$2:$A$647,'Altın Data'!$C$2:$C$647,"")</f>
        <v>-3.4500000000000003E-2</v>
      </c>
      <c r="F42" s="5">
        <f>_xlfn.XLOOKUP(DATE($A42,MATCH(F$2,$B$2:$M$2,0),"01"),'Altın Data'!$A$2:$A$647,'Altın Data'!$C$2:$C$647,"")</f>
        <v>0.1055</v>
      </c>
      <c r="G42" s="5">
        <f>_xlfn.XLOOKUP(DATE($A42,MATCH(G$2,$B$2:$M$2,0),"01"),'Altın Data'!$A$2:$A$647,'Altın Data'!$C$2:$C$647,"")</f>
        <v>-5.4199999999999998E-2</v>
      </c>
      <c r="H42" s="5">
        <f>_xlfn.XLOOKUP(DATE($A42,MATCH(H$2,$B$2:$M$2,0),"01"),'Altın Data'!$A$2:$A$647,'Altın Data'!$C$2:$C$647,"")</f>
        <v>3.0099999999999998E-2</v>
      </c>
      <c r="I42" s="5">
        <f>_xlfn.XLOOKUP(DATE($A42,MATCH(I$2,$B$2:$M$2,0),"01"),'Altın Data'!$A$2:$A$647,'Altın Data'!$C$2:$C$647,"")</f>
        <v>-3.8E-3</v>
      </c>
      <c r="J42" s="5">
        <f>_xlfn.XLOOKUP(DATE($A42,MATCH(J$2,$B$2:$M$2,0),"01"),'Altın Data'!$A$2:$A$647,'Altın Data'!$C$2:$C$647,"")</f>
        <v>5.9499999999999997E-2</v>
      </c>
      <c r="K42" s="5">
        <f>_xlfn.XLOOKUP(DATE($A42,MATCH(K$2,$B$2:$M$2,0),"01"),'Altın Data'!$A$2:$A$647,'Altın Data'!$C$2:$C$647,"")</f>
        <v>3.6900000000000002E-2</v>
      </c>
      <c r="L42" s="5">
        <f>_xlfn.XLOOKUP(DATE($A42,MATCH(L$2,$B$2:$M$2,0),"01"),'Altın Data'!$A$2:$A$647,'Altın Data'!$C$2:$C$647,"")</f>
        <v>0.12820000000000001</v>
      </c>
      <c r="M42" s="5">
        <f>_xlfn.XLOOKUP(DATE($A42,MATCH(M$2,$B$2:$M$2,0),"01"),'Altın Data'!$A$2:$A$647,'Altın Data'!$C$2:$C$647,"")</f>
        <v>-7.0099999999999996E-2</v>
      </c>
      <c r="N42" s="9">
        <v>40</v>
      </c>
      <c r="O42" s="3"/>
      <c r="P42" s="10"/>
    </row>
    <row r="43" spans="1:16" x14ac:dyDescent="0.3">
      <c r="A43" s="11">
        <v>2010</v>
      </c>
      <c r="B43" s="5">
        <f>_xlfn.XLOOKUP(DATE($A43,MATCH(B$2,$B$2:$M$2,0),"01"),'Altın Data'!$A$2:$A$647,'Altın Data'!$C$2:$C$647,"")</f>
        <v>-1.34E-2</v>
      </c>
      <c r="C43" s="5">
        <f>_xlfn.XLOOKUP(DATE($A43,MATCH(C$2,$B$2:$M$2,0),"01"),'Altın Data'!$A$2:$A$647,'Altın Data'!$C$2:$C$647,"")</f>
        <v>3.2300000000000002E-2</v>
      </c>
      <c r="D43" s="5">
        <f>_xlfn.XLOOKUP(DATE($A43,MATCH(D$2,$B$2:$M$2,0),"01"),'Altın Data'!$A$2:$A$647,'Altın Data'!$C$2:$C$647,"")</f>
        <v>-2.3999999999999998E-3</v>
      </c>
      <c r="E43" s="5">
        <f>_xlfn.XLOOKUP(DATE($A43,MATCH(E$2,$B$2:$M$2,0),"01"),'Altın Data'!$A$2:$A$647,'Altın Data'!$C$2:$C$647,"")</f>
        <v>5.8799999999999998E-2</v>
      </c>
      <c r="F43" s="5">
        <f>_xlfn.XLOOKUP(DATE($A43,MATCH(F$2,$B$2:$M$2,0),"01"),'Altın Data'!$A$2:$A$647,'Altın Data'!$C$2:$C$647,"")</f>
        <v>3.1300000000000001E-2</v>
      </c>
      <c r="G43" s="5">
        <f>_xlfn.XLOOKUP(DATE($A43,MATCH(G$2,$B$2:$M$2,0),"01"),'Altın Data'!$A$2:$A$647,'Altın Data'!$C$2:$C$647,"")</f>
        <v>2.1499999999999998E-2</v>
      </c>
      <c r="H43" s="5">
        <f>_xlfn.XLOOKUP(DATE($A43,MATCH(H$2,$B$2:$M$2,0),"01"),'Altın Data'!$A$2:$A$647,'Altın Data'!$C$2:$C$647,"")</f>
        <v>-4.9500000000000002E-2</v>
      </c>
      <c r="I43" s="5">
        <f>_xlfn.XLOOKUP(DATE($A43,MATCH(I$2,$B$2:$M$2,0),"01"),'Altın Data'!$A$2:$A$647,'Altın Data'!$C$2:$C$647,"")</f>
        <v>5.6500000000000002E-2</v>
      </c>
      <c r="J43" s="5">
        <f>_xlfn.XLOOKUP(DATE($A43,MATCH(J$2,$B$2:$M$2,0),"01"),'Altın Data'!$A$2:$A$647,'Altın Data'!$C$2:$C$647,"")</f>
        <v>4.9599999999999998E-2</v>
      </c>
      <c r="K43" s="5">
        <f>_xlfn.XLOOKUP(DATE($A43,MATCH(K$2,$B$2:$M$2,0),"01"),'Altın Data'!$A$2:$A$647,'Altın Data'!$C$2:$C$647,"")</f>
        <v>3.8199999999999998E-2</v>
      </c>
      <c r="L43" s="5">
        <f>_xlfn.XLOOKUP(DATE($A43,MATCH(L$2,$B$2:$M$2,0),"01"),'Altın Data'!$A$2:$A$647,'Altın Data'!$C$2:$C$647,"")</f>
        <v>1.8599999999999998E-2</v>
      </c>
      <c r="M43" s="5">
        <f>_xlfn.XLOOKUP(DATE($A43,MATCH(M$2,$B$2:$M$2,0),"01"),'Altın Data'!$A$2:$A$647,'Altın Data'!$C$2:$C$647,"")</f>
        <v>2.64E-2</v>
      </c>
      <c r="N43" s="9">
        <v>41</v>
      </c>
      <c r="O43" s="3"/>
      <c r="P43" s="10"/>
    </row>
    <row r="44" spans="1:16" x14ac:dyDescent="0.3">
      <c r="A44" s="11">
        <v>2011</v>
      </c>
      <c r="B44" s="5">
        <f>_xlfn.XLOOKUP(DATE($A44,MATCH(B$2,$B$2:$M$2,0),"01"),'Altın Data'!$A$2:$A$647,'Altın Data'!$C$2:$C$647,"")</f>
        <v>-6.2799999999999995E-2</v>
      </c>
      <c r="C44" s="5">
        <f>_xlfn.XLOOKUP(DATE($A44,MATCH(C$2,$B$2:$M$2,0),"01"),'Altın Data'!$A$2:$A$647,'Altın Data'!$C$2:$C$647,"")</f>
        <v>5.96E-2</v>
      </c>
      <c r="D44" s="5">
        <f>_xlfn.XLOOKUP(DATE($A44,MATCH(D$2,$B$2:$M$2,0),"01"),'Altın Data'!$A$2:$A$647,'Altın Data'!$C$2:$C$647,"")</f>
        <v>1.44E-2</v>
      </c>
      <c r="E44" s="5">
        <f>_xlfn.XLOOKUP(DATE($A44,MATCH(E$2,$B$2:$M$2,0),"01"),'Altın Data'!$A$2:$A$647,'Altın Data'!$C$2:$C$647,"")</f>
        <v>9.3299999999999994E-2</v>
      </c>
      <c r="F44" s="5">
        <f>_xlfn.XLOOKUP(DATE($A44,MATCH(F$2,$B$2:$M$2,0),"01"),'Altın Data'!$A$2:$A$647,'Altın Data'!$C$2:$C$647,"")</f>
        <v>-1.9300000000000001E-2</v>
      </c>
      <c r="G44" s="5">
        <f>_xlfn.XLOOKUP(DATE($A44,MATCH(G$2,$B$2:$M$2,0),"01"),'Altın Data'!$A$2:$A$647,'Altın Data'!$C$2:$C$647,"")</f>
        <v>-2.3E-2</v>
      </c>
      <c r="H44" s="5">
        <f>_xlfn.XLOOKUP(DATE($A44,MATCH(H$2,$B$2:$M$2,0),"01"),'Altın Data'!$A$2:$A$647,'Altın Data'!$C$2:$C$647,"")</f>
        <v>8.4400000000000003E-2</v>
      </c>
      <c r="I44" s="5">
        <f>_xlfn.XLOOKUP(DATE($A44,MATCH(I$2,$B$2:$M$2,0),"01"),'Altın Data'!$A$2:$A$647,'Altın Data'!$C$2:$C$647,"")</f>
        <v>0.1212</v>
      </c>
      <c r="J44" s="5">
        <f>_xlfn.XLOOKUP(DATE($A44,MATCH(J$2,$B$2:$M$2,0),"01"),'Altın Data'!$A$2:$A$647,'Altın Data'!$C$2:$C$647,"")</f>
        <v>-0.10970000000000001</v>
      </c>
      <c r="K44" s="5">
        <f>_xlfn.XLOOKUP(DATE($A44,MATCH(K$2,$B$2:$M$2,0),"01"),'Altın Data'!$A$2:$A$647,'Altın Data'!$C$2:$C$647,"")</f>
        <v>5.6399999999999999E-2</v>
      </c>
      <c r="L44" s="5">
        <f>_xlfn.XLOOKUP(DATE($A44,MATCH(L$2,$B$2:$M$2,0),"01"),'Altın Data'!$A$2:$A$647,'Altın Data'!$C$2:$C$647,"")</f>
        <v>1.78E-2</v>
      </c>
      <c r="M44" s="5">
        <f>_xlfn.XLOOKUP(DATE($A44,MATCH(M$2,$B$2:$M$2,0),"01"),'Altın Data'!$A$2:$A$647,'Altın Data'!$C$2:$C$647,"")</f>
        <v>-0.10390000000000001</v>
      </c>
      <c r="N44" s="9">
        <v>42</v>
      </c>
      <c r="O44" s="3"/>
      <c r="P44" s="10"/>
    </row>
    <row r="45" spans="1:16" x14ac:dyDescent="0.3">
      <c r="A45" s="11">
        <v>2012</v>
      </c>
      <c r="B45" s="5">
        <f>_xlfn.XLOOKUP(DATE($A45,MATCH(B$2,$B$2:$M$2,0),"01"),'Altın Data'!$A$2:$A$647,'Altın Data'!$C$2:$C$647,"")</f>
        <v>0.112</v>
      </c>
      <c r="C45" s="5">
        <f>_xlfn.XLOOKUP(DATE($A45,MATCH(C$2,$B$2:$M$2,0),"01"),'Altın Data'!$A$2:$A$647,'Altın Data'!$C$2:$C$647,"")</f>
        <v>-2.5399999999999999E-2</v>
      </c>
      <c r="D45" s="5">
        <f>_xlfn.XLOOKUP(DATE($A45,MATCH(D$2,$B$2:$M$2,0),"01"),'Altın Data'!$A$2:$A$647,'Altın Data'!$C$2:$C$647,"")</f>
        <v>-1.55E-2</v>
      </c>
      <c r="E45" s="5">
        <f>_xlfn.XLOOKUP(DATE($A45,MATCH(E$2,$B$2:$M$2,0),"01"),'Altın Data'!$A$2:$A$647,'Altın Data'!$C$2:$C$647,"")</f>
        <v>-2.7000000000000001E-3</v>
      </c>
      <c r="F45" s="5">
        <f>_xlfn.XLOOKUP(DATE($A45,MATCH(F$2,$B$2:$M$2,0),"01"),'Altın Data'!$A$2:$A$647,'Altın Data'!$C$2:$C$647,"")</f>
        <v>-6.2300000000000001E-2</v>
      </c>
      <c r="G45" s="5">
        <f>_xlfn.XLOOKUP(DATE($A45,MATCH(G$2,$B$2:$M$2,0),"01"),'Altın Data'!$A$2:$A$647,'Altın Data'!$C$2:$C$647,"")</f>
        <v>2.4299999999999999E-2</v>
      </c>
      <c r="H45" s="5">
        <f>_xlfn.XLOOKUP(DATE($A45,MATCH(H$2,$B$2:$M$2,0),"01"),'Altın Data'!$A$2:$A$647,'Altın Data'!$C$2:$C$647,"")</f>
        <v>9.5999999999999992E-3</v>
      </c>
      <c r="I45" s="5">
        <f>_xlfn.XLOOKUP(DATE($A45,MATCH(I$2,$B$2:$M$2,0),"01"),'Altın Data'!$A$2:$A$647,'Altın Data'!$C$2:$C$647,"")</f>
        <v>4.7899999999999998E-2</v>
      </c>
      <c r="J45" s="5">
        <f>_xlfn.XLOOKUP(DATE($A45,MATCH(J$2,$B$2:$M$2,0),"01"),'Altın Data'!$A$2:$A$647,'Altın Data'!$C$2:$C$647,"")</f>
        <v>4.7300000000000002E-2</v>
      </c>
      <c r="K45" s="5">
        <f>_xlfn.XLOOKUP(DATE($A45,MATCH(K$2,$B$2:$M$2,0),"01"),'Altın Data'!$A$2:$A$647,'Altın Data'!$C$2:$C$647,"")</f>
        <v>-2.86E-2</v>
      </c>
      <c r="L45" s="5">
        <f>_xlfn.XLOOKUP(DATE($A45,MATCH(L$2,$B$2:$M$2,0),"01"),'Altın Data'!$A$2:$A$647,'Altın Data'!$C$2:$C$647,"")</f>
        <v>-3.5999999999999999E-3</v>
      </c>
      <c r="M45" s="5">
        <f>_xlfn.XLOOKUP(DATE($A45,MATCH(M$2,$B$2:$M$2,0),"01"),'Altın Data'!$A$2:$A$647,'Altın Data'!$C$2:$C$647,"")</f>
        <v>-2.3400000000000001E-2</v>
      </c>
      <c r="N45" s="9">
        <v>43</v>
      </c>
      <c r="O45" s="3"/>
      <c r="P45" s="10"/>
    </row>
    <row r="46" spans="1:16" x14ac:dyDescent="0.3">
      <c r="A46" s="11">
        <v>2013</v>
      </c>
      <c r="B46" s="5">
        <f>_xlfn.XLOOKUP(DATE($A46,MATCH(B$2,$B$2:$M$2,0),"01"),'Altın Data'!$A$2:$A$647,'Altın Data'!$C$2:$C$647,"")</f>
        <v>-6.7999999999999996E-3</v>
      </c>
      <c r="C46" s="5">
        <f>_xlfn.XLOOKUP(DATE($A46,MATCH(C$2,$B$2:$M$2,0),"01"),'Altın Data'!$A$2:$A$647,'Altın Data'!$C$2:$C$647,"")</f>
        <v>-0.05</v>
      </c>
      <c r="D46" s="5">
        <f>_xlfn.XLOOKUP(DATE($A46,MATCH(D$2,$B$2:$M$2,0),"01"),'Altın Data'!$A$2:$A$647,'Altın Data'!$C$2:$C$647,"")</f>
        <v>1.04E-2</v>
      </c>
      <c r="E46" s="5">
        <f>_xlfn.XLOOKUP(DATE($A46,MATCH(E$2,$B$2:$M$2,0),"01"),'Altın Data'!$A$2:$A$647,'Altın Data'!$C$2:$C$647,"")</f>
        <v>-7.4899999999999994E-2</v>
      </c>
      <c r="F46" s="5">
        <f>_xlfn.XLOOKUP(DATE($A46,MATCH(F$2,$B$2:$M$2,0),"01"),'Altın Data'!$A$2:$A$647,'Altın Data'!$C$2:$C$647,"")</f>
        <v>-6.1100000000000002E-2</v>
      </c>
      <c r="G46" s="5">
        <f>_xlfn.XLOOKUP(DATE($A46,MATCH(G$2,$B$2:$M$2,0),"01"),'Altın Data'!$A$2:$A$647,'Altın Data'!$C$2:$C$647,"")</f>
        <v>-0.1105</v>
      </c>
      <c r="H46" s="5">
        <f>_xlfn.XLOOKUP(DATE($A46,MATCH(H$2,$B$2:$M$2,0),"01"),'Altın Data'!$A$2:$A$647,'Altın Data'!$C$2:$C$647,"")</f>
        <v>7.2499999999999995E-2</v>
      </c>
      <c r="I46" s="5">
        <f>_xlfn.XLOOKUP(DATE($A46,MATCH(I$2,$B$2:$M$2,0),"01"),'Altın Data'!$A$2:$A$647,'Altın Data'!$C$2:$C$647,"")</f>
        <v>5.5399999999999998E-2</v>
      </c>
      <c r="J46" s="5">
        <f>_xlfn.XLOOKUP(DATE($A46,MATCH(J$2,$B$2:$M$2,0),"01"),'Altın Data'!$A$2:$A$647,'Altın Data'!$C$2:$C$647,"")</f>
        <v>-4.9299999999999997E-2</v>
      </c>
      <c r="K46" s="5">
        <f>_xlfn.XLOOKUP(DATE($A46,MATCH(K$2,$B$2:$M$2,0),"01"),'Altın Data'!$A$2:$A$647,'Altın Data'!$C$2:$C$647,"")</f>
        <v>-2.8E-3</v>
      </c>
      <c r="L46" s="5">
        <f>_xlfn.XLOOKUP(DATE($A46,MATCH(L$2,$B$2:$M$2,0),"01"),'Altın Data'!$A$2:$A$647,'Altın Data'!$C$2:$C$647,"")</f>
        <v>-5.3800000000000001E-2</v>
      </c>
      <c r="M46" s="5">
        <f>_xlfn.XLOOKUP(DATE($A46,MATCH(M$2,$B$2:$M$2,0),"01"),'Altın Data'!$A$2:$A$647,'Altın Data'!$C$2:$C$647,"")</f>
        <v>-3.7600000000000001E-2</v>
      </c>
      <c r="N46" s="9">
        <v>44</v>
      </c>
      <c r="O46" s="3"/>
      <c r="P46" s="10"/>
    </row>
    <row r="47" spans="1:16" x14ac:dyDescent="0.3">
      <c r="A47" s="11">
        <v>2014</v>
      </c>
      <c r="B47" s="5">
        <f>_xlfn.XLOOKUP(DATE($A47,MATCH(B$2,$B$2:$M$2,0),"01"),'Altın Data'!$A$2:$A$647,'Altın Data'!$C$2:$C$647,"")</f>
        <v>3.1699999999999999E-2</v>
      </c>
      <c r="C47" s="5">
        <f>_xlfn.XLOOKUP(DATE($A47,MATCH(C$2,$B$2:$M$2,0),"01"),'Altın Data'!$A$2:$A$647,'Altın Data'!$C$2:$C$647,"")</f>
        <v>6.6400000000000001E-2</v>
      </c>
      <c r="D47" s="5">
        <f>_xlfn.XLOOKUP(DATE($A47,MATCH(D$2,$B$2:$M$2,0),"01"),'Altın Data'!$A$2:$A$647,'Altın Data'!$C$2:$C$647,"")</f>
        <v>-3.1800000000000002E-2</v>
      </c>
      <c r="E47" s="5">
        <f>_xlfn.XLOOKUP(DATE($A47,MATCH(E$2,$B$2:$M$2,0),"01"),'Altın Data'!$A$2:$A$647,'Altın Data'!$C$2:$C$647,"")</f>
        <v>6.0000000000000001E-3</v>
      </c>
      <c r="F47" s="5">
        <f>_xlfn.XLOOKUP(DATE($A47,MATCH(F$2,$B$2:$M$2,0),"01"),'Altın Data'!$A$2:$A$647,'Altın Data'!$C$2:$C$647,"")</f>
        <v>-3.1399999999999997E-2</v>
      </c>
      <c r="G47" s="5">
        <f>_xlfn.XLOOKUP(DATE($A47,MATCH(G$2,$B$2:$M$2,0),"01"),'Altın Data'!$A$2:$A$647,'Altın Data'!$C$2:$C$647,"")</f>
        <v>6.1199999999999997E-2</v>
      </c>
      <c r="H47" s="5">
        <f>_xlfn.XLOOKUP(DATE($A47,MATCH(H$2,$B$2:$M$2,0),"01"),'Altın Data'!$A$2:$A$647,'Altın Data'!$C$2:$C$647,"")</f>
        <v>-3.4000000000000002E-2</v>
      </c>
      <c r="I47" s="5">
        <f>_xlfn.XLOOKUP(DATE($A47,MATCH(I$2,$B$2:$M$2,0),"01"),'Altın Data'!$A$2:$A$647,'Altın Data'!$C$2:$C$647,"")</f>
        <v>3.8999999999999998E-3</v>
      </c>
      <c r="J47" s="5">
        <f>_xlfn.XLOOKUP(DATE($A47,MATCH(J$2,$B$2:$M$2,0),"01"),'Altın Data'!$A$2:$A$647,'Altın Data'!$C$2:$C$647,"")</f>
        <v>-6.0900000000000003E-2</v>
      </c>
      <c r="K47" s="5">
        <f>_xlfn.XLOOKUP(DATE($A47,MATCH(K$2,$B$2:$M$2,0),"01"),'Altın Data'!$A$2:$A$647,'Altın Data'!$C$2:$C$647,"")</f>
        <v>-2.8799999999999999E-2</v>
      </c>
      <c r="L47" s="5">
        <f>_xlfn.XLOOKUP(DATE($A47,MATCH(L$2,$B$2:$M$2,0),"01"),'Altın Data'!$A$2:$A$647,'Altın Data'!$C$2:$C$647,"")</f>
        <v>-5.8999999999999999E-3</v>
      </c>
      <c r="M47" s="5">
        <f>_xlfn.XLOOKUP(DATE($A47,MATCH(M$2,$B$2:$M$2,0),"01"),'Altın Data'!$A$2:$A$647,'Altın Data'!$C$2:$C$647,"")</f>
        <v>1.41E-2</v>
      </c>
      <c r="N47" s="9">
        <v>45</v>
      </c>
      <c r="O47" s="3"/>
      <c r="P47" s="10"/>
    </row>
    <row r="48" spans="1:16" x14ac:dyDescent="0.3">
      <c r="A48" s="11">
        <v>2015</v>
      </c>
      <c r="B48" s="5">
        <f>_xlfn.XLOOKUP(DATE($A48,MATCH(B$2,$B$2:$M$2,0),"01"),'Altın Data'!$A$2:$A$647,'Altın Data'!$C$2:$C$647,"")</f>
        <v>8.3900000000000002E-2</v>
      </c>
      <c r="C48" s="5">
        <f>_xlfn.XLOOKUP(DATE($A48,MATCH(C$2,$B$2:$M$2,0),"01"),'Altın Data'!$A$2:$A$647,'Altın Data'!$C$2:$C$647,"")</f>
        <v>-5.4800000000000001E-2</v>
      </c>
      <c r="D48" s="5">
        <f>_xlfn.XLOOKUP(DATE($A48,MATCH(D$2,$B$2:$M$2,0),"01"),'Altın Data'!$A$2:$A$647,'Altın Data'!$C$2:$C$647,"")</f>
        <v>-2.4299999999999999E-2</v>
      </c>
      <c r="E48" s="5">
        <f>_xlfn.XLOOKUP(DATE($A48,MATCH(E$2,$B$2:$M$2,0),"01"),'Altın Data'!$A$2:$A$647,'Altın Data'!$C$2:$C$647,"")</f>
        <v>5.9999999999999995E-4</v>
      </c>
      <c r="F48" s="5">
        <f>_xlfn.XLOOKUP(DATE($A48,MATCH(F$2,$B$2:$M$2,0),"01"),'Altın Data'!$A$2:$A$647,'Altın Data'!$C$2:$C$647,"")</f>
        <v>5.0000000000000001E-3</v>
      </c>
      <c r="G48" s="5">
        <f>_xlfn.XLOOKUP(DATE($A48,MATCH(G$2,$B$2:$M$2,0),"01"),'Altın Data'!$A$2:$A$647,'Altın Data'!$C$2:$C$647,"")</f>
        <v>-1.4800000000000001E-2</v>
      </c>
      <c r="H48" s="5">
        <f>_xlfn.XLOOKUP(DATE($A48,MATCH(H$2,$B$2:$M$2,0),"01"),'Altın Data'!$A$2:$A$647,'Altın Data'!$C$2:$C$647,"")</f>
        <v>-6.5500000000000003E-2</v>
      </c>
      <c r="I48" s="5">
        <f>_xlfn.XLOOKUP(DATE($A48,MATCH(I$2,$B$2:$M$2,0),"01"),'Altın Data'!$A$2:$A$647,'Altın Data'!$C$2:$C$647,"")</f>
        <v>3.5299999999999998E-2</v>
      </c>
      <c r="J48" s="5">
        <f>_xlfn.XLOOKUP(DATE($A48,MATCH(J$2,$B$2:$M$2,0),"01"),'Altın Data'!$A$2:$A$647,'Altın Data'!$C$2:$C$647,"")</f>
        <v>-1.72E-2</v>
      </c>
      <c r="K48" s="5">
        <f>_xlfn.XLOOKUP(DATE($A48,MATCH(K$2,$B$2:$M$2,0),"01"),'Altın Data'!$A$2:$A$647,'Altın Data'!$C$2:$C$647,"")</f>
        <v>2.46E-2</v>
      </c>
      <c r="L48" s="5">
        <f>_xlfn.XLOOKUP(DATE($A48,MATCH(L$2,$B$2:$M$2,0),"01"),'Altın Data'!$A$2:$A$647,'Altın Data'!$C$2:$C$647,"")</f>
        <v>-6.83E-2</v>
      </c>
      <c r="M48" s="5">
        <f>_xlfn.XLOOKUP(DATE($A48,MATCH(M$2,$B$2:$M$2,0),"01"),'Altın Data'!$A$2:$A$647,'Altın Data'!$C$2:$C$647,"")</f>
        <v>-2.8999999999999998E-3</v>
      </c>
      <c r="N48" s="9">
        <v>46</v>
      </c>
      <c r="O48" s="3"/>
      <c r="P48" s="10"/>
    </row>
    <row r="49" spans="1:16" x14ac:dyDescent="0.3">
      <c r="A49" s="11">
        <v>2016</v>
      </c>
      <c r="B49" s="5">
        <f>_xlfn.XLOOKUP(DATE($A49,MATCH(B$2,$B$2:$M$2,0),"01"),'Altın Data'!$A$2:$A$647,'Altın Data'!$C$2:$C$647,"")</f>
        <v>5.3499999999999999E-2</v>
      </c>
      <c r="C49" s="5">
        <f>_xlfn.XLOOKUP(DATE($A49,MATCH(C$2,$B$2:$M$2,0),"01"),'Altın Data'!$A$2:$A$647,'Altın Data'!$C$2:$C$647,"")</f>
        <v>0.1075</v>
      </c>
      <c r="D49" s="5">
        <f>_xlfn.XLOOKUP(DATE($A49,MATCH(D$2,$B$2:$M$2,0),"01"),'Altın Data'!$A$2:$A$647,'Altın Data'!$C$2:$C$647,"")</f>
        <v>-4.7000000000000002E-3</v>
      </c>
      <c r="E49" s="5">
        <f>_xlfn.XLOOKUP(DATE($A49,MATCH(E$2,$B$2:$M$2,0),"01"),'Altın Data'!$A$2:$A$647,'Altın Data'!$C$2:$C$647,"")</f>
        <v>4.9799999999999997E-2</v>
      </c>
      <c r="F49" s="5">
        <f>_xlfn.XLOOKUP(DATE($A49,MATCH(F$2,$B$2:$M$2,0),"01"),'Altın Data'!$A$2:$A$647,'Altın Data'!$C$2:$C$647,"")</f>
        <v>-6.08E-2</v>
      </c>
      <c r="G49" s="5">
        <f>_xlfn.XLOOKUP(DATE($A49,MATCH(G$2,$B$2:$M$2,0),"01"),'Altın Data'!$A$2:$A$647,'Altın Data'!$C$2:$C$647,"")</f>
        <v>8.8200000000000001E-2</v>
      </c>
      <c r="H49" s="5">
        <f>_xlfn.XLOOKUP(DATE($A49,MATCH(H$2,$B$2:$M$2,0),"01"),'Altın Data'!$A$2:$A$647,'Altın Data'!$C$2:$C$647,"")</f>
        <v>2.18E-2</v>
      </c>
      <c r="I49" s="5">
        <f>_xlfn.XLOOKUP(DATE($A49,MATCH(I$2,$B$2:$M$2,0),"01"),'Altın Data'!$A$2:$A$647,'Altın Data'!$C$2:$C$647,"")</f>
        <v>-3.1199999999999999E-2</v>
      </c>
      <c r="J49" s="5">
        <f>_xlfn.XLOOKUP(DATE($A49,MATCH(J$2,$B$2:$M$2,0),"01"),'Altın Data'!$A$2:$A$647,'Altın Data'!$C$2:$C$647,"")</f>
        <v>5.5999999999999999E-3</v>
      </c>
      <c r="K49" s="5">
        <f>_xlfn.XLOOKUP(DATE($A49,MATCH(K$2,$B$2:$M$2,0),"01"),'Altın Data'!$A$2:$A$647,'Altın Data'!$C$2:$C$647,"")</f>
        <v>-2.93E-2</v>
      </c>
      <c r="L49" s="5">
        <f>_xlfn.XLOOKUP(DATE($A49,MATCH(L$2,$B$2:$M$2,0),"01"),'Altın Data'!$A$2:$A$647,'Altın Data'!$C$2:$C$647,"")</f>
        <v>-8.1900000000000001E-2</v>
      </c>
      <c r="M49" s="5">
        <f>_xlfn.XLOOKUP(DATE($A49,MATCH(M$2,$B$2:$M$2,0),"01"),'Altın Data'!$A$2:$A$647,'Altın Data'!$C$2:$C$647,"")</f>
        <v>-1.8100000000000002E-2</v>
      </c>
      <c r="N49" s="9">
        <v>47</v>
      </c>
      <c r="O49" s="3"/>
      <c r="P49" s="10"/>
    </row>
    <row r="50" spans="1:16" x14ac:dyDescent="0.3">
      <c r="A50" s="11">
        <v>2017</v>
      </c>
      <c r="B50" s="5">
        <f>_xlfn.XLOOKUP(DATE($A50,MATCH(B$2,$B$2:$M$2,0),"01"),'Altın Data'!$A$2:$A$647,'Altın Data'!$C$2:$C$647,"")</f>
        <v>5.1299999999999998E-2</v>
      </c>
      <c r="C50" s="5">
        <f>_xlfn.XLOOKUP(DATE($A50,MATCH(C$2,$B$2:$M$2,0),"01"),'Altın Data'!$A$2:$A$647,'Altın Data'!$C$2:$C$647,"")</f>
        <v>3.1399999999999997E-2</v>
      </c>
      <c r="D50" s="5">
        <f>_xlfn.XLOOKUP(DATE($A50,MATCH(D$2,$B$2:$M$2,0),"01"),'Altın Data'!$A$2:$A$647,'Altın Data'!$C$2:$C$647,"")</f>
        <v>1E-4</v>
      </c>
      <c r="E50" s="5">
        <f>_xlfn.XLOOKUP(DATE($A50,MATCH(E$2,$B$2:$M$2,0),"01"),'Altın Data'!$A$2:$A$647,'Altın Data'!$C$2:$C$647,"")</f>
        <v>1.52E-2</v>
      </c>
      <c r="F50" s="5">
        <f>_xlfn.XLOOKUP(DATE($A50,MATCH(F$2,$B$2:$M$2,0),"01"),'Altın Data'!$A$2:$A$647,'Altın Data'!$C$2:$C$647,"")</f>
        <v>2.9999999999999997E-4</v>
      </c>
      <c r="G50" s="5">
        <f>_xlfn.XLOOKUP(DATE($A50,MATCH(G$2,$B$2:$M$2,0),"01"),'Altın Data'!$A$2:$A$647,'Altın Data'!$C$2:$C$647,"")</f>
        <v>-2.12E-2</v>
      </c>
      <c r="H50" s="5">
        <f>_xlfn.XLOOKUP(DATE($A50,MATCH(H$2,$B$2:$M$2,0),"01"),'Altın Data'!$A$2:$A$647,'Altın Data'!$C$2:$C$647,"")</f>
        <v>2.24E-2</v>
      </c>
      <c r="I50" s="5">
        <f>_xlfn.XLOOKUP(DATE($A50,MATCH(I$2,$B$2:$M$2,0),"01"),'Altın Data'!$A$2:$A$647,'Altın Data'!$C$2:$C$647,"")</f>
        <v>4.1399999999999999E-2</v>
      </c>
      <c r="J50" s="5">
        <f>_xlfn.XLOOKUP(DATE($A50,MATCH(J$2,$B$2:$M$2,0),"01"),'Altın Data'!$A$2:$A$647,'Altın Data'!$C$2:$C$647,"")</f>
        <v>-3.2199999999999999E-2</v>
      </c>
      <c r="K50" s="5">
        <f>_xlfn.XLOOKUP(DATE($A50,MATCH(K$2,$B$2:$M$2,0),"01"),'Altın Data'!$A$2:$A$647,'Altın Data'!$C$2:$C$647,"")</f>
        <v>-6.1999999999999998E-3</v>
      </c>
      <c r="L50" s="5">
        <f>_xlfn.XLOOKUP(DATE($A50,MATCH(L$2,$B$2:$M$2,0),"01"),'Altın Data'!$A$2:$A$647,'Altın Data'!$C$2:$C$647,"")</f>
        <v>2.5000000000000001E-3</v>
      </c>
      <c r="M50" s="5">
        <f>_xlfn.XLOOKUP(DATE($A50,MATCH(M$2,$B$2:$M$2,0),"01"),'Altın Data'!$A$2:$A$647,'Altın Data'!$C$2:$C$647,"")</f>
        <v>2.1999999999999999E-2</v>
      </c>
      <c r="N50" s="9">
        <v>48</v>
      </c>
      <c r="O50" s="3"/>
      <c r="P50" s="10"/>
    </row>
    <row r="51" spans="1:16" x14ac:dyDescent="0.3">
      <c r="A51" s="11">
        <v>2018</v>
      </c>
      <c r="B51" s="5">
        <f>_xlfn.XLOOKUP(DATE($A51,MATCH(B$2,$B$2:$M$2,0),"01"),'Altın Data'!$A$2:$A$647,'Altın Data'!$C$2:$C$647,"")</f>
        <v>3.2399999999999998E-2</v>
      </c>
      <c r="C51" s="5">
        <f>_xlfn.XLOOKUP(DATE($A51,MATCH(C$2,$B$2:$M$2,0),"01"),'Altın Data'!$A$2:$A$647,'Altın Data'!$C$2:$C$647,"")</f>
        <v>-2.01E-2</v>
      </c>
      <c r="D51" s="5">
        <f>_xlfn.XLOOKUP(DATE($A51,MATCH(D$2,$B$2:$M$2,0),"01"),'Altın Data'!$A$2:$A$647,'Altın Data'!$C$2:$C$647,"")</f>
        <v>4.7999999999999996E-3</v>
      </c>
      <c r="E51" s="5">
        <f>_xlfn.XLOOKUP(DATE($A51,MATCH(E$2,$B$2:$M$2,0),"01"),'Altın Data'!$A$2:$A$647,'Altın Data'!$C$2:$C$647,"")</f>
        <v>-6.7999999999999996E-3</v>
      </c>
      <c r="F51" s="5">
        <f>_xlfn.XLOOKUP(DATE($A51,MATCH(F$2,$B$2:$M$2,0),"01"),'Altın Data'!$A$2:$A$647,'Altın Data'!$C$2:$C$647,"")</f>
        <v>-1.2999999999999999E-2</v>
      </c>
      <c r="G51" s="5">
        <f>_xlfn.XLOOKUP(DATE($A51,MATCH(G$2,$B$2:$M$2,0),"01"),'Altın Data'!$A$2:$A$647,'Altın Data'!$C$2:$C$647,"")</f>
        <v>-3.5200000000000002E-2</v>
      </c>
      <c r="H51" s="5">
        <f>_xlfn.XLOOKUP(DATE($A51,MATCH(H$2,$B$2:$M$2,0),"01"),'Altın Data'!$A$2:$A$647,'Altın Data'!$C$2:$C$647,"")</f>
        <v>-2.3E-2</v>
      </c>
      <c r="I51" s="5">
        <f>_xlfn.XLOOKUP(DATE($A51,MATCH(I$2,$B$2:$M$2,0),"01"),'Altın Data'!$A$2:$A$647,'Altın Data'!$C$2:$C$647,"")</f>
        <v>-1.8599999999999998E-2</v>
      </c>
      <c r="J51" s="5">
        <f>_xlfn.XLOOKUP(DATE($A51,MATCH(J$2,$B$2:$M$2,0),"01"),'Altın Data'!$A$2:$A$647,'Altın Data'!$C$2:$C$647,"")</f>
        <v>-7.4999999999999997E-3</v>
      </c>
      <c r="K51" s="5">
        <f>_xlfn.XLOOKUP(DATE($A51,MATCH(K$2,$B$2:$M$2,0),"01"),'Altın Data'!$A$2:$A$647,'Altın Data'!$C$2:$C$647,"")</f>
        <v>1.8800000000000001E-2</v>
      </c>
      <c r="L51" s="5">
        <f>_xlfn.XLOOKUP(DATE($A51,MATCH(L$2,$B$2:$M$2,0),"01"),'Altın Data'!$A$2:$A$647,'Altın Data'!$C$2:$C$647,"")</f>
        <v>6.4000000000000003E-3</v>
      </c>
      <c r="M51" s="5">
        <f>_xlfn.XLOOKUP(DATE($A51,MATCH(M$2,$B$2:$M$2,0),"01"),'Altın Data'!$A$2:$A$647,'Altın Data'!$C$2:$C$647,"")</f>
        <v>4.9799999999999997E-2</v>
      </c>
      <c r="N51" s="9">
        <v>49</v>
      </c>
      <c r="O51" s="3"/>
      <c r="P51" s="10"/>
    </row>
    <row r="52" spans="1:16" x14ac:dyDescent="0.3">
      <c r="A52" s="11">
        <v>2019</v>
      </c>
      <c r="B52" s="5">
        <f>_xlfn.XLOOKUP(DATE($A52,MATCH(B$2,$B$2:$M$2,0),"01"),'Altın Data'!$A$2:$A$647,'Altın Data'!$C$2:$C$647,"")</f>
        <v>2.9499999999999998E-2</v>
      </c>
      <c r="C52" s="5">
        <f>_xlfn.XLOOKUP(DATE($A52,MATCH(C$2,$B$2:$M$2,0),"01"),'Altın Data'!$A$2:$A$647,'Altın Data'!$C$2:$C$647,"")</f>
        <v>-6.0000000000000001E-3</v>
      </c>
      <c r="D52" s="5">
        <f>_xlfn.XLOOKUP(DATE($A52,MATCH(D$2,$B$2:$M$2,0),"01"),'Altın Data'!$A$2:$A$647,'Altın Data'!$C$2:$C$647,"")</f>
        <v>-1.5800000000000002E-2</v>
      </c>
      <c r="E52" s="5">
        <f>_xlfn.XLOOKUP(DATE($A52,MATCH(E$2,$B$2:$M$2,0),"01"),'Altın Data'!$A$2:$A$647,'Altın Data'!$C$2:$C$647,"")</f>
        <v>-6.6E-3</v>
      </c>
      <c r="F52" s="5">
        <f>_xlfn.XLOOKUP(DATE($A52,MATCH(F$2,$B$2:$M$2,0),"01"),'Altın Data'!$A$2:$A$647,'Altın Data'!$C$2:$C$647,"")</f>
        <v>1.7100000000000001E-2</v>
      </c>
      <c r="G52" s="5">
        <f>_xlfn.XLOOKUP(DATE($A52,MATCH(G$2,$B$2:$M$2,0),"01"),'Altın Data'!$A$2:$A$647,'Altın Data'!$C$2:$C$647,"")</f>
        <v>7.9600000000000004E-2</v>
      </c>
      <c r="H52" s="5">
        <f>_xlfn.XLOOKUP(DATE($A52,MATCH(H$2,$B$2:$M$2,0),"01"),'Altın Data'!$A$2:$A$647,'Altın Data'!$C$2:$C$647,"")</f>
        <v>3.2000000000000002E-3</v>
      </c>
      <c r="I52" s="5">
        <f>_xlfn.XLOOKUP(DATE($A52,MATCH(I$2,$B$2:$M$2,0),"01"),'Altın Data'!$A$2:$A$647,'Altın Data'!$C$2:$C$647,"")</f>
        <v>7.5200000000000003E-2</v>
      </c>
      <c r="J52" s="5">
        <f>_xlfn.XLOOKUP(DATE($A52,MATCH(J$2,$B$2:$M$2,0),"01"),'Altın Data'!$A$2:$A$647,'Altın Data'!$C$2:$C$647,"")</f>
        <v>-3.15E-2</v>
      </c>
      <c r="K52" s="5">
        <f>_xlfn.XLOOKUP(DATE($A52,MATCH(K$2,$B$2:$M$2,0),"01"),'Altın Data'!$A$2:$A$647,'Altın Data'!$C$2:$C$647,"")</f>
        <v>2.8000000000000001E-2</v>
      </c>
      <c r="L52" s="5">
        <f>_xlfn.XLOOKUP(DATE($A52,MATCH(L$2,$B$2:$M$2,0),"01"),'Altın Data'!$A$2:$A$647,'Altın Data'!$C$2:$C$647,"")</f>
        <v>-3.2599999999999997E-2</v>
      </c>
      <c r="M52" s="5">
        <f>_xlfn.XLOOKUP(DATE($A52,MATCH(M$2,$B$2:$M$2,0),"01"),'Altın Data'!$A$2:$A$647,'Altın Data'!$C$2:$C$647,"")</f>
        <v>3.6299999999999999E-2</v>
      </c>
      <c r="N52" s="9">
        <v>50</v>
      </c>
      <c r="O52" s="3"/>
      <c r="P52" s="10"/>
    </row>
    <row r="53" spans="1:16" x14ac:dyDescent="0.3">
      <c r="A53" s="11">
        <v>2020</v>
      </c>
      <c r="B53" s="5">
        <f>_xlfn.XLOOKUP(DATE($A53,MATCH(B$2,$B$2:$M$2,0),"01"),'Altın Data'!$A$2:$A$647,'Altın Data'!$C$2:$C$647,"")</f>
        <v>4.8000000000000001E-2</v>
      </c>
      <c r="C53" s="5">
        <f>_xlfn.XLOOKUP(DATE($A53,MATCH(C$2,$B$2:$M$2,0),"01"),'Altın Data'!$A$2:$A$647,'Altın Data'!$C$2:$C$647,"")</f>
        <v>-3.2000000000000002E-3</v>
      </c>
      <c r="D53" s="5">
        <f>_xlfn.XLOOKUP(DATE($A53,MATCH(D$2,$B$2:$M$2,0),"01"),'Altın Data'!$A$2:$A$647,'Altın Data'!$C$2:$C$647,"")</f>
        <v>-8.6E-3</v>
      </c>
      <c r="E53" s="5">
        <f>_xlfn.XLOOKUP(DATE($A53,MATCH(E$2,$B$2:$M$2,0),"01"),'Altın Data'!$A$2:$A$647,'Altın Data'!$C$2:$C$647,"")</f>
        <v>6.9400000000000003E-2</v>
      </c>
      <c r="F53" s="5">
        <f>_xlfn.XLOOKUP(DATE($A53,MATCH(F$2,$B$2:$M$2,0),"01"),'Altın Data'!$A$2:$A$647,'Altın Data'!$C$2:$C$647,"")</f>
        <v>2.75E-2</v>
      </c>
      <c r="G53" s="5">
        <f>_xlfn.XLOOKUP(DATE($A53,MATCH(G$2,$B$2:$M$2,0),"01"),'Altın Data'!$A$2:$A$647,'Altın Data'!$C$2:$C$647,"")</f>
        <v>3.15E-2</v>
      </c>
      <c r="H53" s="5">
        <f>_xlfn.XLOOKUP(DATE($A53,MATCH(H$2,$B$2:$M$2,0),"01"),'Altın Data'!$A$2:$A$647,'Altın Data'!$C$2:$C$647,"")</f>
        <v>0.109</v>
      </c>
      <c r="I53" s="5">
        <f>_xlfn.XLOOKUP(DATE($A53,MATCH(I$2,$B$2:$M$2,0),"01"),'Altın Data'!$A$2:$A$647,'Altın Data'!$C$2:$C$647,"")</f>
        <v>-2.5000000000000001E-3</v>
      </c>
      <c r="J53" s="5">
        <f>_xlfn.XLOOKUP(DATE($A53,MATCH(J$2,$B$2:$M$2,0),"01"),'Altın Data'!$A$2:$A$647,'Altın Data'!$C$2:$C$647,"")</f>
        <v>-4.2799999999999998E-2</v>
      </c>
      <c r="K53" s="5">
        <f>_xlfn.XLOOKUP(DATE($A53,MATCH(K$2,$B$2:$M$2,0),"01"),'Altın Data'!$A$2:$A$647,'Altın Data'!$C$2:$C$647,"")</f>
        <v>-4.0000000000000001E-3</v>
      </c>
      <c r="L53" s="5">
        <f>_xlfn.XLOOKUP(DATE($A53,MATCH(L$2,$B$2:$M$2,0),"01"),'Altın Data'!$A$2:$A$647,'Altın Data'!$C$2:$C$647,"")</f>
        <v>-5.3699999999999998E-2</v>
      </c>
      <c r="M53" s="5">
        <f>_xlfn.XLOOKUP(DATE($A53,MATCH(M$2,$B$2:$M$2,0),"01"),'Altın Data'!$A$2:$A$647,'Altın Data'!$C$2:$C$647,"")</f>
        <v>6.7199999999999996E-2</v>
      </c>
      <c r="N53" s="9">
        <v>51</v>
      </c>
      <c r="O53" s="3"/>
      <c r="P53" s="10"/>
    </row>
    <row r="54" spans="1:16" x14ac:dyDescent="0.3">
      <c r="A54" s="11">
        <v>2021</v>
      </c>
      <c r="B54" s="5">
        <f>_xlfn.XLOOKUP(DATE($A54,MATCH(B$2,$B$2:$M$2,0),"01"),'Altın Data'!$A$2:$A$647,'Altın Data'!$C$2:$C$647,"")</f>
        <v>-2.6599999999999999E-2</v>
      </c>
      <c r="C54" s="5">
        <f>_xlfn.XLOOKUP(DATE($A54,MATCH(C$2,$B$2:$M$2,0),"01"),'Altın Data'!$A$2:$A$647,'Altın Data'!$C$2:$C$647,"")</f>
        <v>-6.0999999999999999E-2</v>
      </c>
      <c r="D54" s="5">
        <f>_xlfn.XLOOKUP(DATE($A54,MATCH(D$2,$B$2:$M$2,0),"01"),'Altın Data'!$A$2:$A$647,'Altın Data'!$C$2:$C$647,"")</f>
        <v>-1.5299999999999999E-2</v>
      </c>
      <c r="E54" s="5">
        <f>_xlfn.XLOOKUP(DATE($A54,MATCH(E$2,$B$2:$M$2,0),"01"),'Altın Data'!$A$2:$A$647,'Altın Data'!$C$2:$C$647,"")</f>
        <v>3.61E-2</v>
      </c>
      <c r="F54" s="5">
        <f>_xlfn.XLOOKUP(DATE($A54,MATCH(F$2,$B$2:$M$2,0),"01"),'Altın Data'!$A$2:$A$647,'Altın Data'!$C$2:$C$647,"")</f>
        <v>7.7899999999999997E-2</v>
      </c>
      <c r="G54" s="5">
        <f>_xlfn.XLOOKUP(DATE($A54,MATCH(G$2,$B$2:$M$2,0),"01"),'Altın Data'!$A$2:$A$647,'Altın Data'!$C$2:$C$647,"")</f>
        <v>-7.1599999999999997E-2</v>
      </c>
      <c r="H54" s="5">
        <f>_xlfn.XLOOKUP(DATE($A54,MATCH(H$2,$B$2:$M$2,0),"01"),'Altın Data'!$A$2:$A$647,'Altın Data'!$C$2:$C$647,"")</f>
        <v>2.47E-2</v>
      </c>
      <c r="I54" s="5">
        <f>_xlfn.XLOOKUP(DATE($A54,MATCH(I$2,$B$2:$M$2,0),"01"),'Altın Data'!$A$2:$A$647,'Altın Data'!$C$2:$C$647,"")</f>
        <v>-1E-4</v>
      </c>
      <c r="J54" s="5">
        <f>_xlfn.XLOOKUP(DATE($A54,MATCH(J$2,$B$2:$M$2,0),"01"),'Altın Data'!$A$2:$A$647,'Altın Data'!$C$2:$C$647,"")</f>
        <v>-3.1300000000000001E-2</v>
      </c>
      <c r="K54" s="5">
        <f>_xlfn.XLOOKUP(DATE($A54,MATCH(K$2,$B$2:$M$2,0),"01"),'Altın Data'!$A$2:$A$647,'Altın Data'!$C$2:$C$647,"")</f>
        <v>1.49E-2</v>
      </c>
      <c r="L54" s="5">
        <f>_xlfn.XLOOKUP(DATE($A54,MATCH(L$2,$B$2:$M$2,0),"01"),'Altın Data'!$A$2:$A$647,'Altın Data'!$C$2:$C$647,"")</f>
        <v>-5.1000000000000004E-3</v>
      </c>
      <c r="M54" s="5">
        <f>_xlfn.XLOOKUP(DATE($A54,MATCH(M$2,$B$2:$M$2,0),"01"),'Altın Data'!$A$2:$A$647,'Altın Data'!$C$2:$C$647,"")</f>
        <v>3.0800000000000001E-2</v>
      </c>
      <c r="N54" s="9">
        <v>52</v>
      </c>
      <c r="O54" s="3"/>
      <c r="P54" s="10"/>
    </row>
    <row r="55" spans="1:16" x14ac:dyDescent="0.3">
      <c r="A55" s="11">
        <v>2022</v>
      </c>
      <c r="B55" s="5">
        <f>_xlfn.XLOOKUP(DATE($A55,MATCH(B$2,$B$2:$M$2,0),"01"),'Altın Data'!$A$2:$A$647,'Altın Data'!$C$2:$C$647,"")</f>
        <v>-1.7500000000000002E-2</v>
      </c>
      <c r="C55" s="5">
        <f>_xlfn.XLOOKUP(DATE($A55,MATCH(C$2,$B$2:$M$2,0),"01"),'Altın Data'!$A$2:$A$647,'Altın Data'!$C$2:$C$647,"")</f>
        <v>6.2E-2</v>
      </c>
      <c r="D55" s="5">
        <f>_xlfn.XLOOKUP(DATE($A55,MATCH(D$2,$B$2:$M$2,0),"01"),'Altın Data'!$A$2:$A$647,'Altın Data'!$C$2:$C$647,"")</f>
        <v>1.54E-2</v>
      </c>
      <c r="E55" s="5">
        <f>_xlfn.XLOOKUP(DATE($A55,MATCH(E$2,$B$2:$M$2,0),"01"),'Altın Data'!$A$2:$A$647,'Altın Data'!$C$2:$C$647,"")</f>
        <v>-2.1100000000000001E-2</v>
      </c>
      <c r="F55" s="5">
        <f>_xlfn.XLOOKUP(DATE($A55,MATCH(F$2,$B$2:$M$2,0),"01"),'Altın Data'!$A$2:$A$647,'Altın Data'!$C$2:$C$647,"")</f>
        <v>-3.1300000000000001E-2</v>
      </c>
      <c r="G55" s="5">
        <f>_xlfn.XLOOKUP(DATE($A55,MATCH(G$2,$B$2:$M$2,0),"01"),'Altın Data'!$A$2:$A$647,'Altın Data'!$C$2:$C$647,"")</f>
        <v>-1.6400000000000001E-2</v>
      </c>
      <c r="H55" s="5">
        <f>_xlfn.XLOOKUP(DATE($A55,MATCH(H$2,$B$2:$M$2,0),"01"),'Altın Data'!$A$2:$A$647,'Altın Data'!$C$2:$C$647,"")</f>
        <v>-2.3099999999999999E-2</v>
      </c>
      <c r="I55" s="5">
        <f>_xlfn.XLOOKUP(DATE($A55,MATCH(I$2,$B$2:$M$2,0),"01"),'Altın Data'!$A$2:$A$647,'Altın Data'!$C$2:$C$647,"")</f>
        <v>-3.09E-2</v>
      </c>
      <c r="J55" s="5">
        <f>_xlfn.XLOOKUP(DATE($A55,MATCH(J$2,$B$2:$M$2,0),"01"),'Altın Data'!$A$2:$A$647,'Altın Data'!$C$2:$C$647,"")</f>
        <v>-2.98E-2</v>
      </c>
      <c r="K55" s="5">
        <f>_xlfn.XLOOKUP(DATE($A55,MATCH(K$2,$B$2:$M$2,0),"01"),'Altın Data'!$A$2:$A$647,'Altın Data'!$C$2:$C$647,"")</f>
        <v>-1.6E-2</v>
      </c>
      <c r="L55" s="5">
        <f>_xlfn.XLOOKUP(DATE($A55,MATCH(L$2,$B$2:$M$2,0),"01"),'Altın Data'!$A$2:$A$647,'Altın Data'!$C$2:$C$647,"")</f>
        <v>8.2900000000000001E-2</v>
      </c>
      <c r="M55" s="5">
        <f>_xlfn.XLOOKUP(DATE($A55,MATCH(M$2,$B$2:$M$2,0),"01"),'Altın Data'!$A$2:$A$647,'Altın Data'!$C$2:$C$647,"")</f>
        <v>3.1600000000000003E-2</v>
      </c>
      <c r="N55" s="9">
        <v>53</v>
      </c>
      <c r="O55" s="3"/>
      <c r="P55" s="10"/>
    </row>
    <row r="56" spans="1:16" x14ac:dyDescent="0.3">
      <c r="A56" s="11">
        <v>2023</v>
      </c>
      <c r="B56" s="5">
        <f>_xlfn.XLOOKUP(DATE($A56,MATCH(B$2,$B$2:$M$2,0),"01"),'Altın Data'!$A$2:$A$647,'Altın Data'!$C$2:$C$647,"")</f>
        <v>5.67E-2</v>
      </c>
      <c r="C56" s="5">
        <f>_xlfn.XLOOKUP(DATE($A56,MATCH(C$2,$B$2:$M$2,0),"01"),'Altın Data'!$A$2:$A$647,'Altın Data'!$C$2:$C$647,"")</f>
        <v>-5.2200000000000003E-2</v>
      </c>
      <c r="D56" s="5">
        <f>_xlfn.XLOOKUP(DATE($A56,MATCH(D$2,$B$2:$M$2,0),"01"),'Altın Data'!$A$2:$A$647,'Altın Data'!$C$2:$C$647,"")</f>
        <v>7.6999999999999999E-2</v>
      </c>
      <c r="E56" s="5">
        <f>_xlfn.XLOOKUP(DATE($A56,MATCH(E$2,$B$2:$M$2,0),"01"),'Altın Data'!$A$2:$A$647,'Altın Data'!$C$2:$C$647,"")</f>
        <v>1.11E-2</v>
      </c>
      <c r="F56" s="5">
        <f>_xlfn.XLOOKUP(DATE($A56,MATCH(F$2,$B$2:$M$2,0),"01"),'Altın Data'!$A$2:$A$647,'Altın Data'!$C$2:$C$647,"")</f>
        <v>-1.37E-2</v>
      </c>
      <c r="G56" s="5">
        <f>_xlfn.XLOOKUP(DATE($A56,MATCH(G$2,$B$2:$M$2,0),"01"),'Altın Data'!$A$2:$A$647,'Altın Data'!$C$2:$C$647,"")</f>
        <v>-2.18E-2</v>
      </c>
      <c r="H56" s="5">
        <f>_xlfn.XLOOKUP(DATE($A56,MATCH(H$2,$B$2:$M$2,0),"01"),'Altın Data'!$A$2:$A$647,'Altın Data'!$C$2:$C$647,"")</f>
        <v>2.3199999999999998E-2</v>
      </c>
      <c r="I56" s="5">
        <f>_xlfn.XLOOKUP(DATE($A56,MATCH(I$2,$B$2:$M$2,0),"01"),'Altın Data'!$A$2:$A$647,'Altın Data'!$C$2:$C$647,"")</f>
        <v>-1.24E-2</v>
      </c>
      <c r="J56" s="5">
        <f>_xlfn.XLOOKUP(DATE($A56,MATCH(J$2,$B$2:$M$2,0),"01"),'Altın Data'!$A$2:$A$647,'Altın Data'!$C$2:$C$647,"")</f>
        <v>-4.7100000000000003E-2</v>
      </c>
      <c r="K56" s="5">
        <f>_xlfn.XLOOKUP(DATE($A56,MATCH(K$2,$B$2:$M$2,0),"01"),'Altın Data'!$A$2:$A$647,'Altın Data'!$C$2:$C$647,"")</f>
        <v>7.2700000000000001E-2</v>
      </c>
      <c r="L56" s="5">
        <f>_xlfn.XLOOKUP(DATE($A56,MATCH(L$2,$B$2:$M$2,0),"01"),'Altın Data'!$A$2:$A$647,'Altın Data'!$C$2:$C$647,"")</f>
        <v>2.6800000000000001E-2</v>
      </c>
      <c r="M56" s="5" t="str">
        <f>_xlfn.XLOOKUP(DATE($A56,MATCH(M$2,$B$2:$M$2,0),"01"),'Altın Data'!$A$2:$A$647,'Altın Data'!$C$2:$C$647,"")</f>
        <v/>
      </c>
      <c r="N56" s="9">
        <v>54</v>
      </c>
      <c r="O56" s="3"/>
      <c r="P56" s="10"/>
    </row>
  </sheetData>
  <phoneticPr fontId="2" type="noConversion"/>
  <conditionalFormatting sqref="B3:M5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V1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:U14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{2DE3260D-376A-479A-96AC-6E9D65348A2D}</x14:id>
        </ext>
      </extLst>
    </cfRule>
  </conditionalFormatting>
  <conditionalFormatting sqref="T3:T1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{954C54FD-05E0-4897-AEF1-B80F6F4EF27A}</x14:id>
        </ext>
      </extLst>
    </cfRule>
  </conditionalFormatting>
  <conditionalFormatting sqref="S3:S14">
    <cfRule type="colorScale" priority="2">
      <colorScale>
        <cfvo type="min"/>
        <cfvo type="max"/>
        <color rgb="FFFCFCFF"/>
        <color rgb="FFF8696B"/>
      </colorScale>
    </cfRule>
  </conditionalFormatting>
  <conditionalFormatting sqref="R3:R14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E3260D-376A-479A-96AC-6E9D65348A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U3:U14</xm:sqref>
        </x14:conditionalFormatting>
        <x14:conditionalFormatting xmlns:xm="http://schemas.microsoft.com/office/excel/2006/main">
          <x14:cfRule type="dataBar" id="{954C54FD-05E0-4897-AEF1-B80F6F4EF2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T3:T14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BA92FCCD-3E2B-4AF1-8806-14BE7BE1D78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Tablo!B3:B56</xm:f>
              <xm:sqref>B1</xm:sqref>
            </x14:sparkline>
            <x14:sparkline>
              <xm:f>Tablo!C3:C56</xm:f>
              <xm:sqref>C1</xm:sqref>
            </x14:sparkline>
            <x14:sparkline>
              <xm:f>Tablo!D3:D56</xm:f>
              <xm:sqref>D1</xm:sqref>
            </x14:sparkline>
            <x14:sparkline>
              <xm:f>Tablo!E3:E56</xm:f>
              <xm:sqref>E1</xm:sqref>
            </x14:sparkline>
            <x14:sparkline>
              <xm:f>Tablo!F3:F56</xm:f>
              <xm:sqref>F1</xm:sqref>
            </x14:sparkline>
            <x14:sparkline>
              <xm:f>Tablo!G3:G56</xm:f>
              <xm:sqref>G1</xm:sqref>
            </x14:sparkline>
            <x14:sparkline>
              <xm:f>Tablo!H3:H56</xm:f>
              <xm:sqref>H1</xm:sqref>
            </x14:sparkline>
            <x14:sparkline>
              <xm:f>Tablo!I3:I56</xm:f>
              <xm:sqref>I1</xm:sqref>
            </x14:sparkline>
            <x14:sparkline>
              <xm:f>Tablo!J3:J56</xm:f>
              <xm:sqref>J1</xm:sqref>
            </x14:sparkline>
            <x14:sparkline>
              <xm:f>Tablo!K3:K56</xm:f>
              <xm:sqref>K1</xm:sqref>
            </x14:sparkline>
            <x14:sparkline>
              <xm:f>Tablo!L3:L56</xm:f>
              <xm:sqref>L1</xm:sqref>
            </x14:sparkline>
            <x14:sparkline>
              <xm:f>Tablo!M3:M56</xm:f>
              <xm:sqref>M1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8"/>
  <sheetViews>
    <sheetView topLeftCell="A268" workbookViewId="0">
      <selection activeCell="C282" sqref="C282"/>
    </sheetView>
  </sheetViews>
  <sheetFormatPr defaultRowHeight="14.4" x14ac:dyDescent="0.3"/>
  <sheetData>
    <row r="1" spans="1:18" x14ac:dyDescent="0.3">
      <c r="A1" t="s">
        <v>0</v>
      </c>
      <c r="B1" t="s">
        <v>19</v>
      </c>
      <c r="C1" t="s">
        <v>20</v>
      </c>
    </row>
    <row r="2" spans="1:18" x14ac:dyDescent="0.3">
      <c r="A2" s="1">
        <v>45231</v>
      </c>
      <c r="B2" s="2">
        <v>1983.85</v>
      </c>
      <c r="C2" s="3">
        <v>2.6800000000000001E-2</v>
      </c>
      <c r="D2" s="3"/>
      <c r="P2" s="1"/>
      <c r="Q2" s="2"/>
      <c r="R2" s="3"/>
    </row>
    <row r="3" spans="1:18" x14ac:dyDescent="0.3">
      <c r="A3" s="1">
        <v>45200</v>
      </c>
      <c r="B3" s="2">
        <v>1848.13</v>
      </c>
      <c r="C3" s="3">
        <v>7.2700000000000001E-2</v>
      </c>
      <c r="D3" s="3"/>
      <c r="P3" s="1"/>
      <c r="Q3" s="2"/>
    </row>
    <row r="4" spans="1:18" x14ac:dyDescent="0.3">
      <c r="A4" s="1">
        <v>45170</v>
      </c>
      <c r="B4" s="2">
        <v>1940.19</v>
      </c>
      <c r="C4" s="3">
        <v>-4.7100000000000003E-2</v>
      </c>
      <c r="D4" s="3"/>
      <c r="P4" s="1"/>
      <c r="Q4" s="2"/>
    </row>
    <row r="5" spans="1:18" x14ac:dyDescent="0.3">
      <c r="A5" s="1">
        <v>45139</v>
      </c>
      <c r="B5" s="2">
        <v>1965.1</v>
      </c>
      <c r="C5" s="3">
        <v>-1.24E-2</v>
      </c>
      <c r="D5" s="3"/>
      <c r="P5" s="1"/>
      <c r="Q5" s="2"/>
    </row>
    <row r="6" spans="1:18" x14ac:dyDescent="0.3">
      <c r="A6" s="1">
        <v>45108</v>
      </c>
      <c r="B6" s="2">
        <v>1919.4</v>
      </c>
      <c r="C6" s="3">
        <v>2.3199999999999998E-2</v>
      </c>
      <c r="D6" s="3"/>
      <c r="P6" s="1"/>
      <c r="Q6" s="2"/>
    </row>
    <row r="7" spans="1:18" x14ac:dyDescent="0.3">
      <c r="A7" s="1">
        <v>45078</v>
      </c>
      <c r="B7" s="2">
        <v>1962.8</v>
      </c>
      <c r="C7" s="3">
        <v>-2.18E-2</v>
      </c>
      <c r="D7" s="3"/>
      <c r="P7" s="1"/>
      <c r="Q7" s="2"/>
    </row>
    <row r="8" spans="1:18" x14ac:dyDescent="0.3">
      <c r="A8" s="1">
        <v>45047</v>
      </c>
      <c r="B8" s="2">
        <v>1991.34</v>
      </c>
      <c r="C8" s="3">
        <v>-1.37E-2</v>
      </c>
      <c r="D8" s="3"/>
      <c r="P8" s="1"/>
      <c r="Q8" s="2"/>
    </row>
    <row r="9" spans="1:18" x14ac:dyDescent="0.3">
      <c r="A9" s="1">
        <v>45017</v>
      </c>
      <c r="B9" s="2">
        <v>1970.84</v>
      </c>
      <c r="C9" s="3">
        <v>1.11E-2</v>
      </c>
      <c r="D9" s="3"/>
      <c r="P9" s="1"/>
      <c r="Q9" s="2"/>
    </row>
    <row r="10" spans="1:18" x14ac:dyDescent="0.3">
      <c r="A10" s="1">
        <v>44986</v>
      </c>
      <c r="B10" s="2">
        <v>1827.24</v>
      </c>
      <c r="C10" s="3">
        <v>7.6999999999999999E-2</v>
      </c>
      <c r="D10" s="3"/>
      <c r="P10" s="1"/>
      <c r="Q10" s="2"/>
    </row>
    <row r="11" spans="1:18" x14ac:dyDescent="0.3">
      <c r="A11" s="1">
        <v>44958</v>
      </c>
      <c r="B11" s="2">
        <v>1927.92</v>
      </c>
      <c r="C11" s="3">
        <v>-5.2200000000000003E-2</v>
      </c>
      <c r="D11" s="3"/>
      <c r="P11" s="1"/>
      <c r="Q11" s="2"/>
    </row>
    <row r="12" spans="1:18" x14ac:dyDescent="0.3">
      <c r="A12" s="1">
        <v>44927</v>
      </c>
      <c r="B12" s="2">
        <v>1823.85</v>
      </c>
      <c r="C12" s="3">
        <v>5.67E-2</v>
      </c>
      <c r="D12" s="3"/>
      <c r="P12" s="1"/>
      <c r="Q12" s="2"/>
    </row>
    <row r="13" spans="1:18" x14ac:dyDescent="0.3">
      <c r="A13" s="1">
        <v>44896</v>
      </c>
      <c r="B13" s="2">
        <v>1768.54</v>
      </c>
      <c r="C13" s="3">
        <v>3.1600000000000003E-2</v>
      </c>
      <c r="D13" s="3"/>
      <c r="P13" s="1"/>
      <c r="Q13" s="2"/>
    </row>
    <row r="14" spans="1:18" x14ac:dyDescent="0.3">
      <c r="A14" s="1">
        <v>44866</v>
      </c>
      <c r="B14" s="2">
        <v>1633.4</v>
      </c>
      <c r="C14" s="3">
        <v>8.2900000000000001E-2</v>
      </c>
      <c r="D14" s="3"/>
      <c r="P14" s="1"/>
      <c r="Q14" s="2"/>
    </row>
    <row r="15" spans="1:18" x14ac:dyDescent="0.3">
      <c r="A15" s="1">
        <v>44835</v>
      </c>
      <c r="B15" s="2">
        <v>1661.3</v>
      </c>
      <c r="C15" s="3">
        <v>-1.6E-2</v>
      </c>
      <c r="D15" s="3"/>
      <c r="P15" s="1"/>
      <c r="Q15" s="2"/>
    </row>
    <row r="16" spans="1:18" x14ac:dyDescent="0.3">
      <c r="A16" s="1">
        <v>44805</v>
      </c>
      <c r="B16" s="2">
        <v>1711.09</v>
      </c>
      <c r="C16" s="3">
        <v>-2.98E-2</v>
      </c>
      <c r="D16" s="3"/>
      <c r="P16" s="1"/>
      <c r="Q16" s="2"/>
    </row>
    <row r="17" spans="1:17" x14ac:dyDescent="0.3">
      <c r="A17" s="1">
        <v>44774</v>
      </c>
      <c r="B17" s="2">
        <v>1765.05</v>
      </c>
      <c r="C17" s="3">
        <v>-3.09E-2</v>
      </c>
      <c r="D17" s="3"/>
      <c r="P17" s="1"/>
      <c r="Q17" s="2"/>
    </row>
    <row r="18" spans="1:17" x14ac:dyDescent="0.3">
      <c r="A18" s="1">
        <v>44743</v>
      </c>
      <c r="B18" s="2">
        <v>1807.31</v>
      </c>
      <c r="C18" s="3">
        <v>-2.3099999999999999E-2</v>
      </c>
      <c r="D18" s="3"/>
      <c r="P18" s="1"/>
      <c r="Q18" s="2"/>
    </row>
    <row r="19" spans="1:17" x14ac:dyDescent="0.3">
      <c r="A19" s="1">
        <v>44713</v>
      </c>
      <c r="B19" s="2">
        <v>1837.37</v>
      </c>
      <c r="C19" s="3">
        <v>-1.6400000000000001E-2</v>
      </c>
      <c r="D19" s="3"/>
      <c r="P19" s="1"/>
      <c r="Q19" s="2"/>
    </row>
    <row r="20" spans="1:17" x14ac:dyDescent="0.3">
      <c r="A20" s="1">
        <v>44682</v>
      </c>
      <c r="B20" s="2">
        <v>1896.09</v>
      </c>
      <c r="C20" s="3">
        <v>-3.1300000000000001E-2</v>
      </c>
      <c r="D20" s="3"/>
      <c r="P20" s="1"/>
      <c r="Q20" s="2"/>
    </row>
    <row r="21" spans="1:17" x14ac:dyDescent="0.3">
      <c r="A21" s="1">
        <v>44652</v>
      </c>
      <c r="B21" s="2">
        <v>1937.51</v>
      </c>
      <c r="C21" s="3">
        <v>-2.1100000000000001E-2</v>
      </c>
      <c r="D21" s="3"/>
      <c r="P21" s="1"/>
      <c r="Q21" s="2"/>
    </row>
    <row r="22" spans="1:17" x14ac:dyDescent="0.3">
      <c r="A22" s="1">
        <v>44621</v>
      </c>
      <c r="B22" s="2">
        <v>1908.19</v>
      </c>
      <c r="C22" s="3">
        <v>1.54E-2</v>
      </c>
      <c r="D22" s="3"/>
      <c r="P22" s="1"/>
      <c r="Q22" s="2"/>
    </row>
    <row r="23" spans="1:17" x14ac:dyDescent="0.3">
      <c r="A23" s="1">
        <v>44593</v>
      </c>
      <c r="B23" s="2">
        <v>1796.72</v>
      </c>
      <c r="C23" s="3">
        <v>6.2E-2</v>
      </c>
      <c r="D23" s="3"/>
      <c r="P23" s="1"/>
      <c r="Q23" s="2"/>
    </row>
    <row r="24" spans="1:17" x14ac:dyDescent="0.3">
      <c r="A24" s="1">
        <v>44562</v>
      </c>
      <c r="B24" s="2">
        <v>1830.14</v>
      </c>
      <c r="C24" s="3">
        <v>-1.7500000000000002E-2</v>
      </c>
      <c r="D24" s="3"/>
      <c r="P24" s="1"/>
      <c r="Q24" s="2"/>
    </row>
    <row r="25" spans="1:17" x14ac:dyDescent="0.3">
      <c r="A25" s="1">
        <v>44531</v>
      </c>
      <c r="B25" s="2">
        <v>1774.15</v>
      </c>
      <c r="C25" s="3">
        <v>3.0800000000000001E-2</v>
      </c>
      <c r="D25" s="3"/>
      <c r="P25" s="1"/>
      <c r="Q25" s="2"/>
    </row>
    <row r="26" spans="1:17" x14ac:dyDescent="0.3">
      <c r="A26" s="1">
        <v>44501</v>
      </c>
      <c r="B26" s="2">
        <v>1783.24</v>
      </c>
      <c r="C26" s="3">
        <v>-5.1000000000000004E-3</v>
      </c>
      <c r="D26" s="3"/>
      <c r="P26" s="1"/>
      <c r="Q26" s="2"/>
    </row>
    <row r="27" spans="1:17" x14ac:dyDescent="0.3">
      <c r="A27" s="1">
        <v>44470</v>
      </c>
      <c r="B27" s="2">
        <v>1756.91</v>
      </c>
      <c r="C27" s="3">
        <v>1.49E-2</v>
      </c>
      <c r="D27" s="3"/>
      <c r="P27" s="1"/>
      <c r="Q27" s="2"/>
    </row>
    <row r="28" spans="1:17" x14ac:dyDescent="0.3">
      <c r="A28" s="1">
        <v>44440</v>
      </c>
      <c r="B28" s="2">
        <v>1813.57</v>
      </c>
      <c r="C28" s="3">
        <v>-3.1300000000000001E-2</v>
      </c>
      <c r="D28" s="3"/>
      <c r="P28" s="1"/>
      <c r="Q28" s="2"/>
    </row>
    <row r="29" spans="1:17" x14ac:dyDescent="0.3">
      <c r="A29" s="1">
        <v>44409</v>
      </c>
      <c r="B29" s="2">
        <v>1814.34</v>
      </c>
      <c r="C29" s="3">
        <v>-1E-4</v>
      </c>
      <c r="D29" s="3"/>
      <c r="P29" s="1"/>
      <c r="Q29" s="2"/>
    </row>
    <row r="30" spans="1:17" x14ac:dyDescent="0.3">
      <c r="A30" s="1">
        <v>44378</v>
      </c>
      <c r="B30" s="2">
        <v>1770.06</v>
      </c>
      <c r="C30" s="3">
        <v>2.47E-2</v>
      </c>
      <c r="D30" s="3"/>
      <c r="P30" s="1"/>
      <c r="Q30" s="2"/>
    </row>
    <row r="31" spans="1:17" x14ac:dyDescent="0.3">
      <c r="A31" s="1">
        <v>44348</v>
      </c>
      <c r="B31" s="2">
        <v>1907.53</v>
      </c>
      <c r="C31" s="3">
        <v>-7.1599999999999997E-2</v>
      </c>
      <c r="D31" s="3"/>
      <c r="P31" s="1"/>
      <c r="Q31" s="2"/>
    </row>
    <row r="32" spans="1:17" x14ac:dyDescent="0.3">
      <c r="A32" s="1">
        <v>44317</v>
      </c>
      <c r="B32" s="2">
        <v>1768.49</v>
      </c>
      <c r="C32" s="3">
        <v>7.7899999999999997E-2</v>
      </c>
      <c r="D32" s="3"/>
      <c r="P32" s="1"/>
      <c r="Q32" s="2"/>
    </row>
    <row r="33" spans="1:17" x14ac:dyDescent="0.3">
      <c r="A33" s="1">
        <v>44287</v>
      </c>
      <c r="B33" s="2">
        <v>1708.09</v>
      </c>
      <c r="C33" s="3">
        <v>3.61E-2</v>
      </c>
      <c r="D33" s="3"/>
      <c r="P33" s="1"/>
      <c r="Q33" s="2"/>
    </row>
    <row r="34" spans="1:17" x14ac:dyDescent="0.3">
      <c r="A34" s="1">
        <v>44256</v>
      </c>
      <c r="B34" s="2">
        <v>1733.4</v>
      </c>
      <c r="C34" s="3">
        <v>-1.5299999999999999E-2</v>
      </c>
      <c r="D34" s="3"/>
      <c r="P34" s="1"/>
      <c r="Q34" s="2"/>
    </row>
    <row r="35" spans="1:17" x14ac:dyDescent="0.3">
      <c r="A35" s="1">
        <v>44228</v>
      </c>
      <c r="B35" s="2">
        <v>1863.05</v>
      </c>
      <c r="C35" s="3">
        <v>-6.0999999999999999E-2</v>
      </c>
      <c r="D35" s="3"/>
      <c r="P35" s="1"/>
      <c r="Q35" s="2"/>
    </row>
    <row r="36" spans="1:17" x14ac:dyDescent="0.3">
      <c r="A36" s="1">
        <v>44197</v>
      </c>
      <c r="B36" s="2">
        <v>1897.69</v>
      </c>
      <c r="C36" s="3">
        <v>-2.6599999999999999E-2</v>
      </c>
      <c r="D36" s="3"/>
      <c r="P36" s="1"/>
      <c r="Q36" s="2"/>
    </row>
    <row r="37" spans="1:17" x14ac:dyDescent="0.3">
      <c r="A37" s="1">
        <v>44166</v>
      </c>
      <c r="B37" s="2">
        <v>1777.4</v>
      </c>
      <c r="C37" s="3">
        <v>6.7199999999999996E-2</v>
      </c>
      <c r="D37" s="3"/>
      <c r="P37" s="1"/>
      <c r="Q37" s="2"/>
    </row>
    <row r="38" spans="1:17" x14ac:dyDescent="0.3">
      <c r="A38" s="1">
        <v>44136</v>
      </c>
      <c r="B38" s="2">
        <v>1878.59</v>
      </c>
      <c r="C38" s="3">
        <v>-5.3699999999999998E-2</v>
      </c>
      <c r="D38" s="3"/>
      <c r="P38" s="1"/>
      <c r="Q38" s="2"/>
    </row>
    <row r="39" spans="1:17" x14ac:dyDescent="0.3">
      <c r="A39" s="1">
        <v>44105</v>
      </c>
      <c r="B39" s="2">
        <v>1885.8</v>
      </c>
      <c r="C39" s="3">
        <v>-4.0000000000000001E-3</v>
      </c>
      <c r="D39" s="3"/>
      <c r="P39" s="1"/>
      <c r="Q39" s="2"/>
    </row>
    <row r="40" spans="1:17" x14ac:dyDescent="0.3">
      <c r="A40" s="1">
        <v>44075</v>
      </c>
      <c r="B40" s="2">
        <v>1967.63</v>
      </c>
      <c r="C40" s="3">
        <v>-4.2799999999999998E-2</v>
      </c>
      <c r="D40" s="3"/>
      <c r="P40" s="1"/>
      <c r="Q40" s="2"/>
    </row>
    <row r="41" spans="1:17" x14ac:dyDescent="0.3">
      <c r="A41" s="1">
        <v>44044</v>
      </c>
      <c r="B41" s="2">
        <v>1980.98</v>
      </c>
      <c r="C41" s="3">
        <v>-2.5000000000000001E-3</v>
      </c>
      <c r="D41" s="3"/>
      <c r="P41" s="1"/>
      <c r="Q41" s="2"/>
    </row>
    <row r="42" spans="1:17" x14ac:dyDescent="0.3">
      <c r="A42" s="1">
        <v>44013</v>
      </c>
      <c r="B42" s="2">
        <v>1781.6</v>
      </c>
      <c r="C42" s="3">
        <v>0.109</v>
      </c>
      <c r="D42" s="3"/>
      <c r="P42" s="1"/>
      <c r="Q42" s="2"/>
    </row>
    <row r="43" spans="1:17" x14ac:dyDescent="0.3">
      <c r="A43" s="1">
        <v>43983</v>
      </c>
      <c r="B43" s="2">
        <v>1738.05</v>
      </c>
      <c r="C43" s="3">
        <v>3.15E-2</v>
      </c>
      <c r="D43" s="3"/>
      <c r="P43" s="1"/>
      <c r="Q43" s="2"/>
    </row>
    <row r="44" spans="1:17" x14ac:dyDescent="0.3">
      <c r="A44" s="1">
        <v>43952</v>
      </c>
      <c r="B44" s="2">
        <v>1685.95</v>
      </c>
      <c r="C44" s="3">
        <v>2.75E-2</v>
      </c>
      <c r="D44" s="3"/>
      <c r="P44" s="1"/>
      <c r="Q44" s="2"/>
    </row>
    <row r="45" spans="1:17" x14ac:dyDescent="0.3">
      <c r="A45" s="1">
        <v>43922</v>
      </c>
      <c r="B45" s="2">
        <v>1571</v>
      </c>
      <c r="C45" s="3">
        <v>6.9400000000000003E-2</v>
      </c>
      <c r="D45" s="3"/>
      <c r="P45" s="1"/>
      <c r="Q45" s="2"/>
    </row>
    <row r="46" spans="1:17" x14ac:dyDescent="0.3">
      <c r="A46" s="1">
        <v>43891</v>
      </c>
      <c r="B46" s="2">
        <v>1591.1</v>
      </c>
      <c r="C46" s="3">
        <v>-8.6E-3</v>
      </c>
      <c r="D46" s="3"/>
      <c r="P46" s="1"/>
      <c r="Q46" s="2"/>
    </row>
    <row r="47" spans="1:17" x14ac:dyDescent="0.3">
      <c r="A47" s="1">
        <v>43862</v>
      </c>
      <c r="B47" s="2">
        <v>1590.2</v>
      </c>
      <c r="C47" s="3">
        <v>-3.2000000000000002E-3</v>
      </c>
      <c r="D47" s="3"/>
      <c r="P47" s="1"/>
      <c r="Q47" s="2"/>
    </row>
    <row r="48" spans="1:17" x14ac:dyDescent="0.3">
      <c r="A48" s="1">
        <v>43831</v>
      </c>
      <c r="B48" s="2">
        <v>1517.24</v>
      </c>
      <c r="C48" s="3">
        <v>4.8000000000000001E-2</v>
      </c>
      <c r="D48" s="3"/>
      <c r="P48" s="1"/>
      <c r="Q48" s="2"/>
    </row>
    <row r="49" spans="1:17" x14ac:dyDescent="0.3">
      <c r="A49" s="1">
        <v>43800</v>
      </c>
      <c r="B49" s="2">
        <v>1467.03</v>
      </c>
      <c r="C49" s="3">
        <v>3.6299999999999999E-2</v>
      </c>
      <c r="D49" s="3"/>
      <c r="P49" s="1"/>
      <c r="Q49" s="2"/>
    </row>
    <row r="50" spans="1:17" x14ac:dyDescent="0.3">
      <c r="A50" s="1">
        <v>43770</v>
      </c>
      <c r="B50" s="2">
        <v>1513.32</v>
      </c>
      <c r="C50" s="3">
        <v>-3.2599999999999997E-2</v>
      </c>
      <c r="D50" s="3"/>
      <c r="P50" s="1"/>
      <c r="Q50" s="2"/>
    </row>
    <row r="51" spans="1:17" x14ac:dyDescent="0.3">
      <c r="A51" s="1">
        <v>43739</v>
      </c>
      <c r="B51" s="2">
        <v>1472.3</v>
      </c>
      <c r="C51" s="3">
        <v>2.8000000000000001E-2</v>
      </c>
      <c r="D51" s="3"/>
      <c r="P51" s="1"/>
      <c r="Q51" s="2"/>
    </row>
    <row r="52" spans="1:17" x14ac:dyDescent="0.3">
      <c r="A52" s="1">
        <v>43709</v>
      </c>
      <c r="B52" s="2">
        <v>1520.1</v>
      </c>
      <c r="C52" s="3">
        <v>-3.15E-2</v>
      </c>
      <c r="D52" s="3"/>
      <c r="P52" s="1"/>
      <c r="Q52" s="2"/>
    </row>
    <row r="53" spans="1:17" x14ac:dyDescent="0.3">
      <c r="A53" s="1">
        <v>43678</v>
      </c>
      <c r="B53" s="2">
        <v>1411.34</v>
      </c>
      <c r="C53" s="3">
        <v>7.5200000000000003E-2</v>
      </c>
      <c r="D53" s="3"/>
      <c r="P53" s="1"/>
      <c r="Q53" s="2"/>
    </row>
    <row r="54" spans="1:17" x14ac:dyDescent="0.3">
      <c r="A54" s="1">
        <v>43647</v>
      </c>
      <c r="B54" s="2">
        <v>1392.83</v>
      </c>
      <c r="C54" s="3">
        <v>3.2000000000000002E-3</v>
      </c>
      <c r="D54" s="3"/>
      <c r="P54" s="1"/>
      <c r="Q54" s="2"/>
    </row>
    <row r="55" spans="1:17" x14ac:dyDescent="0.3">
      <c r="A55" s="1">
        <v>43617</v>
      </c>
      <c r="B55" s="2">
        <v>1307.4000000000001</v>
      </c>
      <c r="C55" s="3">
        <v>7.9600000000000004E-2</v>
      </c>
      <c r="D55" s="3"/>
      <c r="P55" s="1"/>
      <c r="Q55" s="2"/>
    </row>
    <row r="56" spans="1:17" x14ac:dyDescent="0.3">
      <c r="A56" s="1">
        <v>43586</v>
      </c>
      <c r="B56" s="2">
        <v>1283.5899999999999</v>
      </c>
      <c r="C56" s="3">
        <v>1.7100000000000001E-2</v>
      </c>
      <c r="D56" s="3"/>
      <c r="P56" s="1"/>
      <c r="Q56" s="2"/>
    </row>
    <row r="57" spans="1:17" x14ac:dyDescent="0.3">
      <c r="A57" s="1">
        <v>43556</v>
      </c>
      <c r="B57" s="2">
        <v>1291.48</v>
      </c>
      <c r="C57" s="3">
        <v>-6.6E-3</v>
      </c>
      <c r="D57" s="3"/>
      <c r="P57" s="1"/>
      <c r="Q57" s="2"/>
    </row>
    <row r="58" spans="1:17" x14ac:dyDescent="0.3">
      <c r="A58" s="1">
        <v>43525</v>
      </c>
      <c r="B58" s="2">
        <v>1312.94</v>
      </c>
      <c r="C58" s="3">
        <v>-1.5800000000000002E-2</v>
      </c>
      <c r="D58" s="3"/>
      <c r="P58" s="1"/>
      <c r="Q58" s="2"/>
    </row>
    <row r="59" spans="1:17" x14ac:dyDescent="0.3">
      <c r="A59" s="1">
        <v>43497</v>
      </c>
      <c r="B59" s="2">
        <v>1320.93</v>
      </c>
      <c r="C59" s="3">
        <v>-6.0000000000000001E-3</v>
      </c>
      <c r="D59" s="3"/>
      <c r="P59" s="1"/>
      <c r="Q59" s="2"/>
    </row>
    <row r="60" spans="1:17" x14ac:dyDescent="0.3">
      <c r="A60" s="1">
        <v>43466</v>
      </c>
      <c r="B60" s="2">
        <v>1282.78</v>
      </c>
      <c r="C60" s="3">
        <v>2.9499999999999998E-2</v>
      </c>
      <c r="D60" s="3"/>
      <c r="P60" s="1"/>
      <c r="Q60" s="2"/>
    </row>
    <row r="61" spans="1:17" x14ac:dyDescent="0.3">
      <c r="A61" s="1">
        <v>43435</v>
      </c>
      <c r="B61" s="2">
        <v>1223.19</v>
      </c>
      <c r="C61" s="3">
        <v>4.9799999999999997E-2</v>
      </c>
      <c r="D61" s="3"/>
      <c r="P61" s="1"/>
      <c r="Q61" s="2"/>
    </row>
    <row r="62" spans="1:17" x14ac:dyDescent="0.3">
      <c r="A62" s="1">
        <v>43405</v>
      </c>
      <c r="B62" s="2">
        <v>1215.24</v>
      </c>
      <c r="C62" s="3">
        <v>6.4000000000000003E-3</v>
      </c>
      <c r="D62" s="3"/>
      <c r="P62" s="1"/>
      <c r="Q62" s="2"/>
    </row>
    <row r="63" spans="1:17" x14ac:dyDescent="0.3">
      <c r="A63" s="1">
        <v>43374</v>
      </c>
      <c r="B63" s="2">
        <v>1192.19</v>
      </c>
      <c r="C63" s="3">
        <v>1.8800000000000001E-2</v>
      </c>
      <c r="D63" s="3"/>
      <c r="P63" s="1"/>
      <c r="Q63" s="2"/>
    </row>
    <row r="64" spans="1:17" x14ac:dyDescent="0.3">
      <c r="A64" s="1">
        <v>43344</v>
      </c>
      <c r="B64" s="2">
        <v>1200.29</v>
      </c>
      <c r="C64" s="3">
        <v>-7.4999999999999997E-3</v>
      </c>
      <c r="D64" s="3"/>
      <c r="P64" s="1"/>
      <c r="Q64" s="2"/>
    </row>
    <row r="65" spans="1:17" x14ac:dyDescent="0.3">
      <c r="A65" s="1">
        <v>43313</v>
      </c>
      <c r="B65" s="2">
        <v>1223.97</v>
      </c>
      <c r="C65" s="3">
        <v>-1.8599999999999998E-2</v>
      </c>
      <c r="D65" s="3"/>
      <c r="P65" s="1"/>
      <c r="Q65" s="2"/>
    </row>
    <row r="66" spans="1:17" x14ac:dyDescent="0.3">
      <c r="A66" s="1">
        <v>43282</v>
      </c>
      <c r="B66" s="2">
        <v>1253.49</v>
      </c>
      <c r="C66" s="3">
        <v>-2.3E-2</v>
      </c>
      <c r="D66" s="3"/>
      <c r="P66" s="1"/>
      <c r="Q66" s="2"/>
    </row>
    <row r="67" spans="1:17" x14ac:dyDescent="0.3">
      <c r="A67" s="1">
        <v>43252</v>
      </c>
      <c r="B67" s="2">
        <v>1298.79</v>
      </c>
      <c r="C67" s="3">
        <v>-3.5200000000000002E-2</v>
      </c>
      <c r="D67" s="3"/>
      <c r="P67" s="1"/>
      <c r="Q67" s="2"/>
    </row>
    <row r="68" spans="1:17" x14ac:dyDescent="0.3">
      <c r="A68" s="1">
        <v>43221</v>
      </c>
      <c r="B68" s="2">
        <v>1315.4</v>
      </c>
      <c r="C68" s="3">
        <v>-1.2999999999999999E-2</v>
      </c>
      <c r="D68" s="3"/>
      <c r="P68" s="1"/>
      <c r="Q68" s="2"/>
    </row>
    <row r="69" spans="1:17" x14ac:dyDescent="0.3">
      <c r="A69" s="1">
        <v>43191</v>
      </c>
      <c r="B69" s="2">
        <v>1326.21</v>
      </c>
      <c r="C69" s="3">
        <v>-6.7999999999999996E-3</v>
      </c>
      <c r="D69" s="3"/>
      <c r="P69" s="1"/>
      <c r="Q69" s="2"/>
    </row>
    <row r="70" spans="1:17" x14ac:dyDescent="0.3">
      <c r="A70" s="1">
        <v>43160</v>
      </c>
      <c r="B70" s="2">
        <v>1318.22</v>
      </c>
      <c r="C70" s="3">
        <v>4.7999999999999996E-3</v>
      </c>
      <c r="D70" s="3"/>
      <c r="P70" s="1"/>
      <c r="Q70" s="2"/>
    </row>
    <row r="71" spans="1:17" x14ac:dyDescent="0.3">
      <c r="A71" s="1">
        <v>43132</v>
      </c>
      <c r="B71" s="2">
        <v>1345.08</v>
      </c>
      <c r="C71" s="3">
        <v>-2.01E-2</v>
      </c>
      <c r="D71" s="3"/>
      <c r="P71" s="1"/>
      <c r="Q71" s="2"/>
    </row>
    <row r="72" spans="1:17" x14ac:dyDescent="0.3">
      <c r="A72" s="1">
        <v>43101</v>
      </c>
      <c r="B72" s="2">
        <v>1302.6199999999999</v>
      </c>
      <c r="C72" s="3">
        <v>3.2399999999999998E-2</v>
      </c>
      <c r="D72" s="3"/>
      <c r="P72" s="1"/>
      <c r="Q72" s="2"/>
    </row>
    <row r="73" spans="1:17" x14ac:dyDescent="0.3">
      <c r="A73" s="1">
        <v>43070</v>
      </c>
      <c r="B73" s="2">
        <v>1274.5899999999999</v>
      </c>
      <c r="C73" s="3">
        <v>2.1999999999999999E-2</v>
      </c>
      <c r="D73" s="3"/>
      <c r="P73" s="1"/>
      <c r="Q73" s="2"/>
    </row>
    <row r="74" spans="1:17" x14ac:dyDescent="0.3">
      <c r="A74" s="1">
        <v>43040</v>
      </c>
      <c r="B74" s="2">
        <v>1270.94</v>
      </c>
      <c r="C74" s="3">
        <v>2.5000000000000001E-3</v>
      </c>
      <c r="D74" s="3"/>
      <c r="P74" s="1"/>
      <c r="Q74" s="2"/>
    </row>
    <row r="75" spans="1:17" x14ac:dyDescent="0.3">
      <c r="A75" s="1">
        <v>43009</v>
      </c>
      <c r="B75" s="2">
        <v>1279.2</v>
      </c>
      <c r="C75" s="3">
        <v>-6.1999999999999998E-3</v>
      </c>
      <c r="D75" s="3"/>
      <c r="P75" s="1"/>
      <c r="Q75" s="2"/>
    </row>
    <row r="76" spans="1:17" x14ac:dyDescent="0.3">
      <c r="A76" s="1">
        <v>42979</v>
      </c>
      <c r="B76" s="2">
        <v>1322.03</v>
      </c>
      <c r="C76" s="3">
        <v>-3.2199999999999999E-2</v>
      </c>
      <c r="D76" s="3"/>
      <c r="P76" s="1"/>
      <c r="Q76" s="2"/>
    </row>
    <row r="77" spans="1:17" x14ac:dyDescent="0.3">
      <c r="A77" s="1">
        <v>42948</v>
      </c>
      <c r="B77" s="2">
        <v>1269.05</v>
      </c>
      <c r="C77" s="3">
        <v>4.1399999999999999E-2</v>
      </c>
      <c r="D77" s="3"/>
      <c r="P77" s="1"/>
      <c r="Q77" s="2"/>
    </row>
    <row r="78" spans="1:17" x14ac:dyDescent="0.3">
      <c r="A78" s="1">
        <v>42917</v>
      </c>
      <c r="B78" s="2">
        <v>1241.76</v>
      </c>
      <c r="C78" s="3">
        <v>2.24E-2</v>
      </c>
      <c r="D78" s="3"/>
      <c r="P78" s="1"/>
      <c r="Q78" s="2"/>
    </row>
    <row r="79" spans="1:17" x14ac:dyDescent="0.3">
      <c r="A79" s="1">
        <v>42887</v>
      </c>
      <c r="B79" s="2">
        <v>1268.9000000000001</v>
      </c>
      <c r="C79" s="3">
        <v>-2.12E-2</v>
      </c>
      <c r="D79" s="3"/>
      <c r="P79" s="1"/>
      <c r="Q79" s="2"/>
    </row>
    <row r="80" spans="1:17" x14ac:dyDescent="0.3">
      <c r="A80" s="1">
        <v>42856</v>
      </c>
      <c r="B80" s="2">
        <v>1268.5</v>
      </c>
      <c r="C80" s="3">
        <v>2.9999999999999997E-4</v>
      </c>
      <c r="D80" s="3"/>
      <c r="P80" s="1"/>
      <c r="Q80" s="2"/>
    </row>
    <row r="81" spans="1:17" x14ac:dyDescent="0.3">
      <c r="A81" s="1">
        <v>42826</v>
      </c>
      <c r="B81" s="2">
        <v>1248.3</v>
      </c>
      <c r="C81" s="3">
        <v>1.52E-2</v>
      </c>
      <c r="D81" s="3"/>
      <c r="P81" s="1"/>
      <c r="Q81" s="2"/>
    </row>
    <row r="82" spans="1:17" x14ac:dyDescent="0.3">
      <c r="A82" s="1">
        <v>42795</v>
      </c>
      <c r="B82" s="2">
        <v>1248.57</v>
      </c>
      <c r="C82" s="3">
        <v>1E-4</v>
      </c>
      <c r="D82" s="3"/>
      <c r="P82" s="1"/>
      <c r="Q82" s="2"/>
    </row>
    <row r="83" spans="1:17" x14ac:dyDescent="0.3">
      <c r="A83" s="1">
        <v>42767</v>
      </c>
      <c r="B83" s="2">
        <v>1210.5999999999999</v>
      </c>
      <c r="C83" s="3">
        <v>3.1399999999999997E-2</v>
      </c>
      <c r="D83" s="3"/>
      <c r="P83" s="1"/>
      <c r="Q83" s="2"/>
    </row>
    <row r="84" spans="1:17" x14ac:dyDescent="0.3">
      <c r="A84" s="1">
        <v>42736</v>
      </c>
      <c r="B84" s="2">
        <v>1151.0899999999999</v>
      </c>
      <c r="C84" s="3">
        <v>5.1299999999999998E-2</v>
      </c>
      <c r="D84" s="3"/>
      <c r="P84" s="1"/>
      <c r="Q84" s="2"/>
    </row>
    <row r="85" spans="1:17" x14ac:dyDescent="0.3">
      <c r="A85" s="1">
        <v>42705</v>
      </c>
      <c r="B85" s="2">
        <v>1173.01</v>
      </c>
      <c r="C85" s="3">
        <v>-1.8100000000000002E-2</v>
      </c>
      <c r="D85" s="3"/>
      <c r="P85" s="1"/>
      <c r="Q85" s="2"/>
    </row>
    <row r="86" spans="1:17" x14ac:dyDescent="0.3">
      <c r="A86" s="1">
        <v>42675</v>
      </c>
      <c r="B86" s="2">
        <v>1276.9000000000001</v>
      </c>
      <c r="C86" s="3">
        <v>-8.1900000000000001E-2</v>
      </c>
      <c r="D86" s="3"/>
      <c r="P86" s="1"/>
      <c r="Q86" s="2"/>
    </row>
    <row r="87" spans="1:17" x14ac:dyDescent="0.3">
      <c r="A87" s="1">
        <v>42644</v>
      </c>
      <c r="B87" s="2">
        <v>1317.83</v>
      </c>
      <c r="C87" s="3">
        <v>-2.93E-2</v>
      </c>
      <c r="D87" s="3"/>
      <c r="P87" s="1"/>
      <c r="Q87" s="2"/>
    </row>
    <row r="88" spans="1:17" x14ac:dyDescent="0.3">
      <c r="A88" s="1">
        <v>42614</v>
      </c>
      <c r="B88" s="2">
        <v>1309.3499999999999</v>
      </c>
      <c r="C88" s="3">
        <v>5.5999999999999999E-3</v>
      </c>
      <c r="D88" s="3"/>
      <c r="P88" s="1"/>
      <c r="Q88" s="2"/>
    </row>
    <row r="89" spans="1:17" x14ac:dyDescent="0.3">
      <c r="A89" s="1">
        <v>42583</v>
      </c>
      <c r="B89" s="2">
        <v>1349.97</v>
      </c>
      <c r="C89" s="3">
        <v>-3.1199999999999999E-2</v>
      </c>
      <c r="D89" s="3"/>
      <c r="P89" s="1"/>
      <c r="Q89" s="2"/>
    </row>
    <row r="90" spans="1:17" x14ac:dyDescent="0.3">
      <c r="A90" s="1">
        <v>42552</v>
      </c>
      <c r="B90" s="2">
        <v>1323.4</v>
      </c>
      <c r="C90" s="3">
        <v>2.18E-2</v>
      </c>
      <c r="D90" s="3"/>
      <c r="P90" s="1"/>
      <c r="Q90" s="2"/>
    </row>
    <row r="91" spans="1:17" x14ac:dyDescent="0.3">
      <c r="A91" s="1">
        <v>42522</v>
      </c>
      <c r="B91" s="2">
        <v>1215.8499999999999</v>
      </c>
      <c r="C91" s="3">
        <v>8.8200000000000001E-2</v>
      </c>
      <c r="D91" s="3"/>
      <c r="P91" s="1"/>
      <c r="Q91" s="2"/>
    </row>
    <row r="92" spans="1:17" x14ac:dyDescent="0.3">
      <c r="A92" s="1">
        <v>42491</v>
      </c>
      <c r="B92" s="2">
        <v>1293.69</v>
      </c>
      <c r="C92" s="3">
        <v>-6.08E-2</v>
      </c>
      <c r="D92" s="3"/>
      <c r="P92" s="1"/>
      <c r="Q92" s="2"/>
    </row>
    <row r="93" spans="1:17" x14ac:dyDescent="0.3">
      <c r="A93" s="1">
        <v>42461</v>
      </c>
      <c r="B93" s="2">
        <v>1232.7</v>
      </c>
      <c r="C93" s="3">
        <v>4.9799999999999997E-2</v>
      </c>
      <c r="D93" s="3"/>
      <c r="P93" s="1"/>
      <c r="Q93" s="2"/>
    </row>
    <row r="94" spans="1:17" x14ac:dyDescent="0.3">
      <c r="A94" s="1">
        <v>42430</v>
      </c>
      <c r="B94" s="2">
        <v>1238.19</v>
      </c>
      <c r="C94" s="3">
        <v>-4.7000000000000002E-3</v>
      </c>
      <c r="D94" s="3"/>
      <c r="P94" s="1"/>
      <c r="Q94" s="2"/>
    </row>
    <row r="95" spans="1:17" x14ac:dyDescent="0.3">
      <c r="A95" s="1">
        <v>42401</v>
      </c>
      <c r="B95" s="2">
        <v>1117.8499999999999</v>
      </c>
      <c r="C95" s="3">
        <v>0.1075</v>
      </c>
      <c r="D95" s="3"/>
      <c r="P95" s="1"/>
      <c r="Q95" s="2"/>
    </row>
    <row r="96" spans="1:17" x14ac:dyDescent="0.3">
      <c r="A96" s="1">
        <v>42370</v>
      </c>
      <c r="B96" s="2">
        <v>1061.0899999999999</v>
      </c>
      <c r="C96" s="3">
        <v>5.3499999999999999E-2</v>
      </c>
      <c r="D96" s="3"/>
      <c r="P96" s="1"/>
      <c r="Q96" s="2"/>
    </row>
    <row r="97" spans="1:17" x14ac:dyDescent="0.3">
      <c r="A97" s="1">
        <v>42339</v>
      </c>
      <c r="B97" s="2">
        <v>1064.55</v>
      </c>
      <c r="C97" s="3">
        <v>-2.8999999999999998E-3</v>
      </c>
      <c r="D97" s="3"/>
      <c r="P97" s="1"/>
      <c r="Q97" s="2"/>
    </row>
    <row r="98" spans="1:17" x14ac:dyDescent="0.3">
      <c r="A98" s="1">
        <v>42309</v>
      </c>
      <c r="B98" s="2">
        <v>1141.74</v>
      </c>
      <c r="C98" s="3">
        <v>-6.83E-2</v>
      </c>
      <c r="D98" s="3"/>
      <c r="P98" s="1"/>
      <c r="Q98" s="2"/>
    </row>
    <row r="99" spans="1:17" x14ac:dyDescent="0.3">
      <c r="A99" s="1">
        <v>42278</v>
      </c>
      <c r="B99" s="2">
        <v>1115.1500000000001</v>
      </c>
      <c r="C99" s="3">
        <v>2.46E-2</v>
      </c>
      <c r="D99" s="3"/>
      <c r="P99" s="1"/>
      <c r="Q99" s="2"/>
    </row>
    <row r="100" spans="1:17" x14ac:dyDescent="0.3">
      <c r="A100" s="1">
        <v>42248</v>
      </c>
      <c r="B100" s="2">
        <v>1134.99</v>
      </c>
      <c r="C100" s="3">
        <v>-1.72E-2</v>
      </c>
      <c r="D100" s="3"/>
      <c r="P100" s="1"/>
      <c r="Q100" s="2"/>
    </row>
    <row r="101" spans="1:17" x14ac:dyDescent="0.3">
      <c r="A101" s="1">
        <v>42217</v>
      </c>
      <c r="B101" s="2">
        <v>1095.24</v>
      </c>
      <c r="C101" s="3">
        <v>3.5299999999999998E-2</v>
      </c>
      <c r="D101" s="3"/>
      <c r="P101" s="1"/>
      <c r="Q101" s="2"/>
    </row>
    <row r="102" spans="1:17" x14ac:dyDescent="0.3">
      <c r="A102" s="1">
        <v>42186</v>
      </c>
      <c r="B102" s="2">
        <v>1173.0999999999999</v>
      </c>
      <c r="C102" s="3">
        <v>-6.5500000000000003E-2</v>
      </c>
      <c r="D102" s="3"/>
      <c r="P102" s="1"/>
      <c r="Q102" s="2"/>
    </row>
    <row r="103" spans="1:17" x14ac:dyDescent="0.3">
      <c r="A103" s="1">
        <v>42156</v>
      </c>
      <c r="B103" s="2">
        <v>1190.9000000000001</v>
      </c>
      <c r="C103" s="3">
        <v>-1.4800000000000001E-2</v>
      </c>
      <c r="D103" s="3"/>
      <c r="P103" s="1"/>
      <c r="Q103" s="2"/>
    </row>
    <row r="104" spans="1:17" x14ac:dyDescent="0.3">
      <c r="A104" s="1">
        <v>42125</v>
      </c>
      <c r="B104" s="2">
        <v>1184.55</v>
      </c>
      <c r="C104" s="3">
        <v>5.0000000000000001E-3</v>
      </c>
      <c r="D104" s="3"/>
      <c r="P104" s="1"/>
      <c r="Q104" s="2"/>
    </row>
    <row r="105" spans="1:17" x14ac:dyDescent="0.3">
      <c r="A105" s="1">
        <v>42095</v>
      </c>
      <c r="B105" s="2">
        <v>1183.75</v>
      </c>
      <c r="C105" s="3">
        <v>5.9999999999999995E-4</v>
      </c>
      <c r="D105" s="3"/>
      <c r="P105" s="1"/>
      <c r="Q105" s="2"/>
    </row>
    <row r="106" spans="1:17" x14ac:dyDescent="0.3">
      <c r="A106" s="1">
        <v>42064</v>
      </c>
      <c r="B106" s="2">
        <v>1213.9000000000001</v>
      </c>
      <c r="C106" s="3">
        <v>-2.4299999999999999E-2</v>
      </c>
      <c r="D106" s="3"/>
      <c r="P106" s="1"/>
      <c r="Q106" s="2"/>
    </row>
    <row r="107" spans="1:17" x14ac:dyDescent="0.3">
      <c r="A107" s="1">
        <v>42036</v>
      </c>
      <c r="B107" s="2">
        <v>1281.44</v>
      </c>
      <c r="C107" s="3">
        <v>-5.4800000000000001E-2</v>
      </c>
      <c r="D107" s="3"/>
      <c r="P107" s="1"/>
      <c r="Q107" s="2"/>
    </row>
    <row r="108" spans="1:17" x14ac:dyDescent="0.3">
      <c r="A108" s="1">
        <v>42005</v>
      </c>
      <c r="B108" s="2">
        <v>1183.8800000000001</v>
      </c>
      <c r="C108" s="3">
        <v>8.3900000000000002E-2</v>
      </c>
      <c r="D108" s="3"/>
      <c r="P108" s="1"/>
      <c r="Q108" s="2"/>
    </row>
    <row r="109" spans="1:17" x14ac:dyDescent="0.3">
      <c r="A109" s="1">
        <v>41974</v>
      </c>
      <c r="B109" s="2">
        <v>1166.9000000000001</v>
      </c>
      <c r="C109" s="3">
        <v>1.41E-2</v>
      </c>
      <c r="D109" s="3"/>
      <c r="P109" s="1"/>
      <c r="Q109" s="2"/>
    </row>
    <row r="110" spans="1:17" x14ac:dyDescent="0.3">
      <c r="A110" s="1">
        <v>41944</v>
      </c>
      <c r="B110" s="2">
        <v>1173.5999999999999</v>
      </c>
      <c r="C110" s="3">
        <v>-5.8999999999999999E-3</v>
      </c>
      <c r="D110" s="3"/>
      <c r="P110" s="1"/>
      <c r="Q110" s="2"/>
    </row>
    <row r="111" spans="1:17" x14ac:dyDescent="0.3">
      <c r="A111" s="1">
        <v>41913</v>
      </c>
      <c r="B111" s="2">
        <v>1209.24</v>
      </c>
      <c r="C111" s="3">
        <v>-2.8799999999999999E-2</v>
      </c>
      <c r="D111" s="3"/>
      <c r="P111" s="1"/>
      <c r="Q111" s="2"/>
    </row>
    <row r="112" spans="1:17" x14ac:dyDescent="0.3">
      <c r="A112" s="1">
        <v>41883</v>
      </c>
      <c r="B112" s="2">
        <v>1287.05</v>
      </c>
      <c r="C112" s="3">
        <v>-6.0900000000000003E-2</v>
      </c>
      <c r="D112" s="3"/>
      <c r="P112" s="1"/>
      <c r="Q112" s="2"/>
    </row>
    <row r="113" spans="1:17" x14ac:dyDescent="0.3">
      <c r="A113" s="1">
        <v>41852</v>
      </c>
      <c r="B113" s="2">
        <v>1282</v>
      </c>
      <c r="C113" s="3">
        <v>3.8999999999999998E-3</v>
      </c>
      <c r="D113" s="3"/>
      <c r="P113" s="1"/>
      <c r="Q113" s="2"/>
    </row>
    <row r="114" spans="1:17" x14ac:dyDescent="0.3">
      <c r="A114" s="1">
        <v>41821</v>
      </c>
      <c r="B114" s="2">
        <v>1327.15</v>
      </c>
      <c r="C114" s="3">
        <v>-3.4000000000000002E-2</v>
      </c>
      <c r="D114" s="3"/>
      <c r="P114" s="1"/>
      <c r="Q114" s="2"/>
    </row>
    <row r="115" spans="1:17" x14ac:dyDescent="0.3">
      <c r="A115" s="1">
        <v>41791</v>
      </c>
      <c r="B115" s="2">
        <v>1250.9000000000001</v>
      </c>
      <c r="C115" s="3">
        <v>6.1199999999999997E-2</v>
      </c>
      <c r="D115" s="3"/>
      <c r="P115" s="1"/>
      <c r="Q115" s="2"/>
    </row>
    <row r="116" spans="1:17" x14ac:dyDescent="0.3">
      <c r="A116" s="1">
        <v>41760</v>
      </c>
      <c r="B116" s="2">
        <v>1291.6500000000001</v>
      </c>
      <c r="C116" s="3">
        <v>-3.1399999999999997E-2</v>
      </c>
      <c r="D116" s="3"/>
      <c r="P116" s="1"/>
      <c r="Q116" s="2"/>
    </row>
    <row r="117" spans="1:17" x14ac:dyDescent="0.3">
      <c r="A117" s="1">
        <v>41730</v>
      </c>
      <c r="B117" s="2">
        <v>1284.25</v>
      </c>
      <c r="C117" s="3">
        <v>6.0000000000000001E-3</v>
      </c>
      <c r="D117" s="3"/>
      <c r="P117" s="1"/>
      <c r="Q117" s="2"/>
    </row>
    <row r="118" spans="1:17" x14ac:dyDescent="0.3">
      <c r="A118" s="1">
        <v>41699</v>
      </c>
      <c r="B118" s="2">
        <v>1326.5</v>
      </c>
      <c r="C118" s="3">
        <v>-3.1800000000000002E-2</v>
      </c>
      <c r="D118" s="3"/>
      <c r="P118" s="1"/>
      <c r="Q118" s="2"/>
    </row>
    <row r="119" spans="1:17" x14ac:dyDescent="0.3">
      <c r="A119" s="1">
        <v>41671</v>
      </c>
      <c r="B119" s="2">
        <v>1245.2</v>
      </c>
      <c r="C119" s="3">
        <v>6.6400000000000001E-2</v>
      </c>
      <c r="D119" s="3"/>
      <c r="P119" s="1"/>
      <c r="Q119" s="2"/>
    </row>
    <row r="120" spans="1:17" x14ac:dyDescent="0.3">
      <c r="A120" s="1">
        <v>41640</v>
      </c>
      <c r="B120" s="2">
        <v>1207.76</v>
      </c>
      <c r="C120" s="3">
        <v>3.1699999999999999E-2</v>
      </c>
      <c r="D120" s="3"/>
      <c r="P120" s="1"/>
      <c r="Q120" s="2"/>
    </row>
    <row r="121" spans="1:17" x14ac:dyDescent="0.3">
      <c r="A121" s="1">
        <v>41609</v>
      </c>
      <c r="B121" s="2">
        <v>1251.6500000000001</v>
      </c>
      <c r="C121" s="3">
        <v>-3.7600000000000001E-2</v>
      </c>
      <c r="D121" s="3"/>
      <c r="P121" s="1"/>
      <c r="Q121" s="2"/>
    </row>
    <row r="122" spans="1:17" x14ac:dyDescent="0.3">
      <c r="A122" s="1">
        <v>41579</v>
      </c>
      <c r="B122" s="2">
        <v>1323.7</v>
      </c>
      <c r="C122" s="3">
        <v>-5.3800000000000001E-2</v>
      </c>
      <c r="D122" s="3"/>
      <c r="P122" s="1"/>
      <c r="Q122" s="2"/>
    </row>
    <row r="123" spans="1:17" x14ac:dyDescent="0.3">
      <c r="A123" s="1">
        <v>41548</v>
      </c>
      <c r="B123" s="2">
        <v>1327.75</v>
      </c>
      <c r="C123" s="3">
        <v>-2.8E-3</v>
      </c>
      <c r="D123" s="3"/>
      <c r="P123" s="1"/>
      <c r="Q123" s="2"/>
    </row>
    <row r="124" spans="1:17" x14ac:dyDescent="0.3">
      <c r="A124" s="1">
        <v>41518</v>
      </c>
      <c r="B124" s="2">
        <v>1396.56</v>
      </c>
      <c r="C124" s="3">
        <v>-4.9299999999999997E-2</v>
      </c>
      <c r="D124" s="3"/>
      <c r="P124" s="1"/>
      <c r="Q124" s="2"/>
    </row>
    <row r="125" spans="1:17" x14ac:dyDescent="0.3">
      <c r="A125" s="1">
        <v>41487</v>
      </c>
      <c r="B125" s="2">
        <v>1323.2</v>
      </c>
      <c r="C125" s="3">
        <v>5.5399999999999998E-2</v>
      </c>
      <c r="D125" s="3"/>
      <c r="P125" s="1"/>
      <c r="Q125" s="2"/>
    </row>
    <row r="126" spans="1:17" x14ac:dyDescent="0.3">
      <c r="A126" s="1">
        <v>41456</v>
      </c>
      <c r="B126" s="2">
        <v>1234.0999999999999</v>
      </c>
      <c r="C126" s="3">
        <v>7.2499999999999995E-2</v>
      </c>
      <c r="D126" s="3"/>
      <c r="P126" s="1"/>
      <c r="Q126" s="2"/>
    </row>
    <row r="127" spans="1:17" x14ac:dyDescent="0.3">
      <c r="A127" s="1">
        <v>41426</v>
      </c>
      <c r="B127" s="2">
        <v>1389.45</v>
      </c>
      <c r="C127" s="3">
        <v>-0.1105</v>
      </c>
      <c r="D127" s="3"/>
      <c r="P127" s="1"/>
      <c r="Q127" s="2"/>
    </row>
    <row r="128" spans="1:17" x14ac:dyDescent="0.3">
      <c r="A128" s="1">
        <v>41395</v>
      </c>
      <c r="B128" s="2">
        <v>1476.55</v>
      </c>
      <c r="C128" s="3">
        <v>-6.1100000000000002E-2</v>
      </c>
      <c r="D128" s="3"/>
      <c r="P128" s="1"/>
      <c r="Q128" s="2"/>
    </row>
    <row r="129" spans="1:17" x14ac:dyDescent="0.3">
      <c r="A129" s="1">
        <v>41365</v>
      </c>
      <c r="B129" s="2">
        <v>1597.85</v>
      </c>
      <c r="C129" s="3">
        <v>-7.4899999999999994E-2</v>
      </c>
      <c r="D129" s="3"/>
      <c r="P129" s="1"/>
      <c r="Q129" s="2"/>
    </row>
    <row r="130" spans="1:17" x14ac:dyDescent="0.3">
      <c r="A130" s="1">
        <v>41334</v>
      </c>
      <c r="B130" s="2">
        <v>1580.3</v>
      </c>
      <c r="C130" s="3">
        <v>1.04E-2</v>
      </c>
      <c r="D130" s="3"/>
      <c r="P130" s="1"/>
      <c r="Q130" s="2"/>
    </row>
    <row r="131" spans="1:17" x14ac:dyDescent="0.3">
      <c r="A131" s="1">
        <v>41306</v>
      </c>
      <c r="B131" s="2">
        <v>1663.8</v>
      </c>
      <c r="C131" s="3">
        <v>-0.05</v>
      </c>
      <c r="D131" s="3"/>
      <c r="P131" s="1"/>
      <c r="Q131" s="2"/>
    </row>
    <row r="132" spans="1:17" x14ac:dyDescent="0.3">
      <c r="A132" s="1">
        <v>41275</v>
      </c>
      <c r="B132" s="2">
        <v>1675.05</v>
      </c>
      <c r="C132" s="3">
        <v>-6.7999999999999996E-3</v>
      </c>
      <c r="D132" s="3"/>
      <c r="P132" s="1"/>
      <c r="Q132" s="2"/>
    </row>
    <row r="133" spans="1:17" x14ac:dyDescent="0.3">
      <c r="A133" s="1">
        <v>41244</v>
      </c>
      <c r="B133" s="2">
        <v>1714</v>
      </c>
      <c r="C133" s="3">
        <v>-2.3400000000000001E-2</v>
      </c>
      <c r="D133" s="3"/>
      <c r="P133" s="1"/>
      <c r="Q133" s="2"/>
    </row>
    <row r="134" spans="1:17" x14ac:dyDescent="0.3">
      <c r="A134" s="1">
        <v>41214</v>
      </c>
      <c r="B134" s="2">
        <v>1720.55</v>
      </c>
      <c r="C134" s="3">
        <v>-3.5999999999999999E-3</v>
      </c>
      <c r="D134" s="3"/>
      <c r="P134" s="1"/>
      <c r="Q134" s="2"/>
    </row>
    <row r="135" spans="1:17" x14ac:dyDescent="0.3">
      <c r="A135" s="1">
        <v>41183</v>
      </c>
      <c r="B135" s="2">
        <v>1771.09</v>
      </c>
      <c r="C135" s="3">
        <v>-2.86E-2</v>
      </c>
      <c r="D135" s="3"/>
      <c r="P135" s="1"/>
      <c r="Q135" s="2"/>
    </row>
    <row r="136" spans="1:17" x14ac:dyDescent="0.3">
      <c r="A136" s="1">
        <v>41153</v>
      </c>
      <c r="B136" s="2">
        <v>1692.12</v>
      </c>
      <c r="C136" s="3">
        <v>4.7300000000000002E-2</v>
      </c>
      <c r="D136" s="3"/>
      <c r="P136" s="1"/>
      <c r="Q136" s="2"/>
    </row>
    <row r="137" spans="1:17" x14ac:dyDescent="0.3">
      <c r="A137" s="1">
        <v>41122</v>
      </c>
      <c r="B137" s="2">
        <v>1599.25</v>
      </c>
      <c r="C137" s="3">
        <v>4.7899999999999998E-2</v>
      </c>
      <c r="D137" s="3"/>
      <c r="P137" s="1"/>
      <c r="Q137" s="2"/>
    </row>
    <row r="138" spans="1:17" x14ac:dyDescent="0.3">
      <c r="A138" s="1">
        <v>41091</v>
      </c>
      <c r="B138" s="2">
        <v>1599.3</v>
      </c>
      <c r="C138" s="3">
        <v>9.5999999999999992E-3</v>
      </c>
      <c r="D138" s="3"/>
      <c r="P138" s="1"/>
      <c r="Q138" s="2"/>
    </row>
    <row r="139" spans="1:17" x14ac:dyDescent="0.3">
      <c r="A139" s="1">
        <v>41061</v>
      </c>
      <c r="B139" s="2">
        <v>1560.24</v>
      </c>
      <c r="C139" s="3">
        <v>2.4299999999999999E-2</v>
      </c>
      <c r="D139" s="3"/>
      <c r="P139" s="1"/>
      <c r="Q139" s="2"/>
    </row>
    <row r="140" spans="1:17" x14ac:dyDescent="0.3">
      <c r="A140" s="1">
        <v>41030</v>
      </c>
      <c r="B140" s="2">
        <v>1666.75</v>
      </c>
      <c r="C140" s="3">
        <v>-6.2300000000000001E-2</v>
      </c>
      <c r="D140" s="3"/>
      <c r="P140" s="1"/>
      <c r="Q140" s="2"/>
    </row>
    <row r="141" spans="1:17" x14ac:dyDescent="0.3">
      <c r="A141" s="1">
        <v>41000</v>
      </c>
      <c r="B141" s="2">
        <v>1668.53</v>
      </c>
      <c r="C141" s="3">
        <v>-2.7000000000000001E-3</v>
      </c>
      <c r="D141" s="3"/>
      <c r="P141" s="1"/>
      <c r="Q141" s="2"/>
    </row>
    <row r="142" spans="1:17" x14ac:dyDescent="0.3">
      <c r="A142" s="1">
        <v>40969</v>
      </c>
      <c r="B142" s="2">
        <v>1696.2</v>
      </c>
      <c r="C142" s="3">
        <v>-1.55E-2</v>
      </c>
      <c r="D142" s="3"/>
      <c r="P142" s="1"/>
      <c r="Q142" s="2"/>
    </row>
    <row r="143" spans="1:17" x14ac:dyDescent="0.3">
      <c r="A143" s="1">
        <v>40940</v>
      </c>
      <c r="B143" s="2">
        <v>1738.39</v>
      </c>
      <c r="C143" s="3">
        <v>-2.5399999999999999E-2</v>
      </c>
      <c r="D143" s="3"/>
      <c r="P143" s="1"/>
      <c r="Q143" s="2"/>
    </row>
    <row r="144" spans="1:17" x14ac:dyDescent="0.3">
      <c r="A144" s="1">
        <v>40909</v>
      </c>
      <c r="B144" s="2">
        <v>1566.15</v>
      </c>
      <c r="C144" s="3">
        <v>0.112</v>
      </c>
      <c r="D144" s="3"/>
      <c r="P144" s="1"/>
      <c r="Q144" s="2"/>
    </row>
    <row r="145" spans="1:17" x14ac:dyDescent="0.3">
      <c r="A145" s="1">
        <v>40878</v>
      </c>
      <c r="B145" s="2">
        <v>1746.49</v>
      </c>
      <c r="C145" s="3">
        <v>-0.10390000000000001</v>
      </c>
      <c r="D145" s="3"/>
      <c r="P145" s="1"/>
      <c r="Q145" s="2"/>
    </row>
    <row r="146" spans="1:17" x14ac:dyDescent="0.3">
      <c r="A146" s="1">
        <v>40848</v>
      </c>
      <c r="B146" s="2">
        <v>1714.65</v>
      </c>
      <c r="C146" s="3">
        <v>1.78E-2</v>
      </c>
      <c r="D146" s="3"/>
      <c r="P146" s="1"/>
      <c r="Q146" s="2"/>
    </row>
    <row r="147" spans="1:17" x14ac:dyDescent="0.3">
      <c r="A147" s="1">
        <v>40817</v>
      </c>
      <c r="B147" s="2">
        <v>1619.49</v>
      </c>
      <c r="C147" s="3">
        <v>5.6399999999999999E-2</v>
      </c>
      <c r="D147" s="3"/>
      <c r="P147" s="1"/>
      <c r="Q147" s="2"/>
    </row>
    <row r="148" spans="1:17" x14ac:dyDescent="0.3">
      <c r="A148" s="1">
        <v>40787</v>
      </c>
      <c r="B148" s="2">
        <v>1823.09</v>
      </c>
      <c r="C148" s="3">
        <v>-0.10970000000000001</v>
      </c>
      <c r="D148" s="3"/>
      <c r="P148" s="1"/>
      <c r="Q148" s="2"/>
    </row>
    <row r="149" spans="1:17" x14ac:dyDescent="0.3">
      <c r="A149" s="1">
        <v>40756</v>
      </c>
      <c r="B149" s="2">
        <v>1626.64</v>
      </c>
      <c r="C149" s="3">
        <v>0.1212</v>
      </c>
      <c r="D149" s="3"/>
      <c r="P149" s="1"/>
      <c r="Q149" s="2"/>
    </row>
    <row r="150" spans="1:17" x14ac:dyDescent="0.3">
      <c r="A150" s="1">
        <v>40725</v>
      </c>
      <c r="B150" s="2">
        <v>1501.34</v>
      </c>
      <c r="C150" s="3">
        <v>8.4400000000000003E-2</v>
      </c>
      <c r="D150" s="3"/>
      <c r="P150" s="1"/>
      <c r="Q150" s="2"/>
    </row>
    <row r="151" spans="1:17" x14ac:dyDescent="0.3">
      <c r="A151" s="1">
        <v>40695</v>
      </c>
      <c r="B151" s="2">
        <v>1535.15</v>
      </c>
      <c r="C151" s="3">
        <v>-2.3E-2</v>
      </c>
      <c r="D151" s="3"/>
      <c r="P151" s="1"/>
      <c r="Q151" s="2"/>
    </row>
    <row r="152" spans="1:17" x14ac:dyDescent="0.3">
      <c r="A152" s="1">
        <v>40664</v>
      </c>
      <c r="B152" s="2">
        <v>1569.29</v>
      </c>
      <c r="C152" s="3">
        <v>-1.9300000000000001E-2</v>
      </c>
      <c r="D152" s="3"/>
      <c r="P152" s="1"/>
      <c r="Q152" s="2"/>
    </row>
    <row r="153" spans="1:17" x14ac:dyDescent="0.3">
      <c r="A153" s="1">
        <v>40634</v>
      </c>
      <c r="B153" s="2">
        <v>1434.09</v>
      </c>
      <c r="C153" s="3">
        <v>9.3299999999999994E-2</v>
      </c>
      <c r="D153" s="3"/>
      <c r="P153" s="1"/>
      <c r="Q153" s="2"/>
    </row>
    <row r="154" spans="1:17" x14ac:dyDescent="0.3">
      <c r="A154" s="1">
        <v>40603</v>
      </c>
      <c r="B154" s="2">
        <v>1412.59</v>
      </c>
      <c r="C154" s="3">
        <v>1.44E-2</v>
      </c>
      <c r="D154" s="3"/>
      <c r="P154" s="1"/>
      <c r="Q154" s="2"/>
    </row>
    <row r="155" spans="1:17" x14ac:dyDescent="0.3">
      <c r="A155" s="1">
        <v>40575</v>
      </c>
      <c r="B155" s="2">
        <v>1332.15</v>
      </c>
      <c r="C155" s="3">
        <v>5.96E-2</v>
      </c>
      <c r="D155" s="3"/>
      <c r="P155" s="1"/>
      <c r="Q155" s="2"/>
    </row>
    <row r="156" spans="1:17" x14ac:dyDescent="0.3">
      <c r="A156" s="1">
        <v>40544</v>
      </c>
      <c r="B156" s="2">
        <v>1421.18</v>
      </c>
      <c r="C156" s="3">
        <v>-6.2799999999999995E-2</v>
      </c>
      <c r="D156" s="3"/>
      <c r="P156" s="1"/>
      <c r="Q156" s="2"/>
    </row>
    <row r="157" spans="1:17" x14ac:dyDescent="0.3">
      <c r="A157" s="1">
        <v>40513</v>
      </c>
      <c r="B157" s="2">
        <v>1387.3</v>
      </c>
      <c r="C157" s="3">
        <v>2.64E-2</v>
      </c>
      <c r="D157" s="3"/>
      <c r="P157" s="1"/>
      <c r="Q157" s="2"/>
    </row>
    <row r="158" spans="1:17" x14ac:dyDescent="0.3">
      <c r="A158" s="1">
        <v>40483</v>
      </c>
      <c r="B158" s="2">
        <v>1360.59</v>
      </c>
      <c r="C158" s="3">
        <v>1.8599999999999998E-2</v>
      </c>
      <c r="D158" s="3"/>
      <c r="P158" s="1"/>
      <c r="Q158" s="2"/>
    </row>
    <row r="159" spans="1:17" x14ac:dyDescent="0.3">
      <c r="A159" s="1">
        <v>40452</v>
      </c>
      <c r="B159" s="2">
        <v>1309.55</v>
      </c>
      <c r="C159" s="3">
        <v>3.8199999999999998E-2</v>
      </c>
      <c r="D159" s="3"/>
      <c r="P159" s="1"/>
      <c r="Q159" s="2"/>
    </row>
    <row r="160" spans="1:17" x14ac:dyDescent="0.3">
      <c r="A160" s="1">
        <v>40422</v>
      </c>
      <c r="B160" s="2">
        <v>1248.5</v>
      </c>
      <c r="C160" s="3">
        <v>4.9599999999999998E-2</v>
      </c>
      <c r="D160" s="3"/>
      <c r="P160" s="1"/>
      <c r="Q160" s="2"/>
    </row>
    <row r="161" spans="1:17" x14ac:dyDescent="0.3">
      <c r="A161" s="1">
        <v>40391</v>
      </c>
      <c r="B161" s="2">
        <v>1182.45</v>
      </c>
      <c r="C161" s="3">
        <v>5.6500000000000002E-2</v>
      </c>
      <c r="D161" s="3"/>
      <c r="P161" s="1"/>
      <c r="Q161" s="2"/>
    </row>
    <row r="162" spans="1:17" x14ac:dyDescent="0.3">
      <c r="A162" s="1">
        <v>40360</v>
      </c>
      <c r="B162" s="2">
        <v>1242.1500000000001</v>
      </c>
      <c r="C162" s="3">
        <v>-4.9500000000000002E-2</v>
      </c>
      <c r="D162" s="3"/>
      <c r="P162" s="1"/>
      <c r="Q162" s="2"/>
    </row>
    <row r="163" spans="1:17" x14ac:dyDescent="0.3">
      <c r="A163" s="1">
        <v>40330</v>
      </c>
      <c r="B163" s="2">
        <v>1216.0999999999999</v>
      </c>
      <c r="C163" s="3">
        <v>2.1499999999999998E-2</v>
      </c>
      <c r="D163" s="3"/>
      <c r="P163" s="1"/>
      <c r="Q163" s="2"/>
    </row>
    <row r="164" spans="1:17" x14ac:dyDescent="0.3">
      <c r="A164" s="1">
        <v>40299</v>
      </c>
      <c r="B164" s="2">
        <v>1179</v>
      </c>
      <c r="C164" s="3">
        <v>3.1300000000000001E-2</v>
      </c>
      <c r="D164" s="3"/>
      <c r="P164" s="1"/>
      <c r="Q164" s="2"/>
    </row>
    <row r="165" spans="1:17" x14ac:dyDescent="0.3">
      <c r="A165" s="1">
        <v>40269</v>
      </c>
      <c r="B165" s="2">
        <v>1113.4000000000001</v>
      </c>
      <c r="C165" s="3">
        <v>5.8799999999999998E-2</v>
      </c>
      <c r="D165" s="3"/>
      <c r="P165" s="1"/>
      <c r="Q165" s="2"/>
    </row>
    <row r="166" spans="1:17" x14ac:dyDescent="0.3">
      <c r="A166" s="1">
        <v>40238</v>
      </c>
      <c r="B166" s="2">
        <v>1117.1500000000001</v>
      </c>
      <c r="C166" s="3">
        <v>-2.3999999999999998E-3</v>
      </c>
      <c r="D166" s="3"/>
      <c r="P166" s="1"/>
      <c r="Q166" s="2"/>
    </row>
    <row r="167" spans="1:17" x14ac:dyDescent="0.3">
      <c r="A167" s="1">
        <v>40210</v>
      </c>
      <c r="B167" s="2">
        <v>1080.0999999999999</v>
      </c>
      <c r="C167" s="3">
        <v>3.2300000000000002E-2</v>
      </c>
      <c r="D167" s="3"/>
      <c r="P167" s="1"/>
      <c r="Q167" s="2"/>
    </row>
    <row r="168" spans="1:17" x14ac:dyDescent="0.3">
      <c r="A168" s="1">
        <v>40179</v>
      </c>
      <c r="B168" s="2">
        <v>1096.75</v>
      </c>
      <c r="C168" s="3">
        <v>-1.34E-2</v>
      </c>
      <c r="D168" s="3"/>
      <c r="P168" s="1"/>
      <c r="Q168" s="2"/>
    </row>
    <row r="169" spans="1:17" x14ac:dyDescent="0.3">
      <c r="A169" s="1">
        <v>40148</v>
      </c>
      <c r="B169" s="2">
        <v>1179.75</v>
      </c>
      <c r="C169" s="3">
        <v>-7.0099999999999996E-2</v>
      </c>
      <c r="D169" s="3"/>
      <c r="P169" s="1"/>
      <c r="Q169" s="2"/>
    </row>
    <row r="170" spans="1:17" x14ac:dyDescent="0.3">
      <c r="A170" s="1">
        <v>40118</v>
      </c>
      <c r="B170" s="2">
        <v>1044.3</v>
      </c>
      <c r="C170" s="3">
        <v>0.12820000000000001</v>
      </c>
      <c r="D170" s="3"/>
      <c r="P170" s="1"/>
      <c r="Q170" s="2"/>
    </row>
    <row r="171" spans="1:17" x14ac:dyDescent="0.3">
      <c r="A171" s="1">
        <v>40087</v>
      </c>
      <c r="B171" s="2">
        <v>1006.7</v>
      </c>
      <c r="C171" s="3">
        <v>3.6900000000000002E-2</v>
      </c>
      <c r="D171" s="3"/>
      <c r="P171" s="1"/>
      <c r="Q171" s="2"/>
    </row>
    <row r="172" spans="1:17" x14ac:dyDescent="0.3">
      <c r="A172" s="1">
        <v>40057</v>
      </c>
      <c r="B172" s="2">
        <v>950.55</v>
      </c>
      <c r="C172" s="3">
        <v>5.9499999999999997E-2</v>
      </c>
      <c r="D172" s="3"/>
      <c r="P172" s="1"/>
      <c r="Q172" s="2"/>
    </row>
    <row r="173" spans="1:17" x14ac:dyDescent="0.3">
      <c r="A173" s="1">
        <v>40026</v>
      </c>
      <c r="B173" s="2">
        <v>953.8</v>
      </c>
      <c r="C173" s="3">
        <v>-3.8E-3</v>
      </c>
      <c r="D173" s="3"/>
      <c r="P173" s="1"/>
    </row>
    <row r="174" spans="1:17" x14ac:dyDescent="0.3">
      <c r="A174" s="1">
        <v>39995</v>
      </c>
      <c r="B174" s="2">
        <v>926.3</v>
      </c>
      <c r="C174" s="3">
        <v>3.0099999999999998E-2</v>
      </c>
      <c r="D174" s="3"/>
      <c r="P174" s="1"/>
    </row>
    <row r="175" spans="1:17" x14ac:dyDescent="0.3">
      <c r="A175" s="1">
        <v>39965</v>
      </c>
      <c r="B175" s="2">
        <v>979.6</v>
      </c>
      <c r="C175" s="3">
        <v>-5.4199999999999998E-2</v>
      </c>
      <c r="D175" s="3"/>
      <c r="P175" s="1"/>
    </row>
    <row r="176" spans="1:17" x14ac:dyDescent="0.3">
      <c r="A176" s="1">
        <v>39934</v>
      </c>
      <c r="B176" s="2">
        <v>887.3</v>
      </c>
      <c r="C176" s="3">
        <v>0.1055</v>
      </c>
      <c r="D176" s="3"/>
      <c r="P176" s="1"/>
    </row>
    <row r="177" spans="1:16" x14ac:dyDescent="0.3">
      <c r="A177" s="1">
        <v>39904</v>
      </c>
      <c r="B177" s="2">
        <v>918.55</v>
      </c>
      <c r="C177" s="3">
        <v>-3.4500000000000003E-2</v>
      </c>
      <c r="D177" s="3"/>
      <c r="P177" s="1"/>
    </row>
    <row r="178" spans="1:16" x14ac:dyDescent="0.3">
      <c r="A178" s="1">
        <v>39873</v>
      </c>
      <c r="B178" s="2">
        <v>940</v>
      </c>
      <c r="C178" s="3">
        <v>-2.86E-2</v>
      </c>
      <c r="D178" s="3"/>
      <c r="P178" s="1"/>
    </row>
    <row r="179" spans="1:16" x14ac:dyDescent="0.3">
      <c r="A179" s="1">
        <v>39845</v>
      </c>
      <c r="B179" s="2">
        <v>927.95</v>
      </c>
      <c r="C179" s="3">
        <v>1.8800000000000001E-2</v>
      </c>
      <c r="D179" s="3"/>
      <c r="P179" s="1"/>
    </row>
    <row r="180" spans="1:16" x14ac:dyDescent="0.3">
      <c r="A180" s="1">
        <v>39814</v>
      </c>
      <c r="B180" s="2">
        <v>880.3</v>
      </c>
      <c r="C180" s="3">
        <v>5.3999999999999999E-2</v>
      </c>
      <c r="D180" s="3"/>
      <c r="P180" s="1"/>
    </row>
    <row r="181" spans="1:16" x14ac:dyDescent="0.3">
      <c r="A181" s="1">
        <v>39783</v>
      </c>
      <c r="B181" s="2">
        <v>817</v>
      </c>
      <c r="C181" s="3">
        <v>7.6700000000000004E-2</v>
      </c>
      <c r="D181" s="3"/>
      <c r="P181" s="1"/>
    </row>
    <row r="182" spans="1:16" x14ac:dyDescent="0.3">
      <c r="A182" s="1">
        <v>39753</v>
      </c>
      <c r="B182" s="2">
        <v>724.85</v>
      </c>
      <c r="C182" s="3">
        <v>0.1275</v>
      </c>
      <c r="D182" s="3"/>
      <c r="P182" s="1"/>
    </row>
    <row r="183" spans="1:16" x14ac:dyDescent="0.3">
      <c r="A183" s="1">
        <v>39722</v>
      </c>
      <c r="B183" s="2">
        <v>872.15</v>
      </c>
      <c r="C183" s="3">
        <v>-0.16850000000000001</v>
      </c>
      <c r="D183" s="3"/>
      <c r="P183" s="1"/>
    </row>
    <row r="184" spans="1:16" x14ac:dyDescent="0.3">
      <c r="A184" s="1">
        <v>39692</v>
      </c>
      <c r="B184" s="2">
        <v>836.5</v>
      </c>
      <c r="C184" s="3">
        <v>4.9500000000000002E-2</v>
      </c>
      <c r="D184" s="3"/>
      <c r="P184" s="1"/>
    </row>
    <row r="185" spans="1:16" x14ac:dyDescent="0.3">
      <c r="A185" s="1">
        <v>39661</v>
      </c>
      <c r="B185" s="2">
        <v>914.55</v>
      </c>
      <c r="C185" s="3">
        <v>-9.0899999999999995E-2</v>
      </c>
      <c r="D185" s="3"/>
      <c r="P185" s="1"/>
    </row>
    <row r="186" spans="1:16" x14ac:dyDescent="0.3">
      <c r="A186" s="1">
        <v>39630</v>
      </c>
      <c r="B186" s="2">
        <v>926.5</v>
      </c>
      <c r="C186" s="3">
        <v>-1.2200000000000001E-2</v>
      </c>
      <c r="D186" s="3"/>
      <c r="P186" s="1"/>
    </row>
    <row r="187" spans="1:16" x14ac:dyDescent="0.3">
      <c r="A187" s="1">
        <v>39600</v>
      </c>
      <c r="B187" s="2">
        <v>887.75</v>
      </c>
      <c r="C187" s="3">
        <v>4.3099999999999999E-2</v>
      </c>
      <c r="D187" s="3"/>
      <c r="P187" s="1"/>
    </row>
    <row r="188" spans="1:16" x14ac:dyDescent="0.3">
      <c r="A188" s="1">
        <v>39569</v>
      </c>
      <c r="B188" s="2">
        <v>877.15</v>
      </c>
      <c r="C188" s="3">
        <v>1.83E-2</v>
      </c>
      <c r="D188" s="3"/>
      <c r="P188" s="1"/>
    </row>
    <row r="189" spans="1:16" x14ac:dyDescent="0.3">
      <c r="A189" s="1">
        <v>39539</v>
      </c>
      <c r="B189" s="2">
        <v>916.25</v>
      </c>
      <c r="C189" s="3">
        <v>-4.8899999999999999E-2</v>
      </c>
      <c r="D189" s="3"/>
      <c r="P189" s="1"/>
    </row>
    <row r="190" spans="1:16" x14ac:dyDescent="0.3">
      <c r="A190" s="1">
        <v>39508</v>
      </c>
      <c r="B190" s="2">
        <v>973.4</v>
      </c>
      <c r="C190" s="3">
        <v>-5.8400000000000001E-2</v>
      </c>
      <c r="D190" s="3"/>
      <c r="P190" s="1"/>
    </row>
    <row r="191" spans="1:16" x14ac:dyDescent="0.3">
      <c r="A191" s="1">
        <v>39479</v>
      </c>
      <c r="B191" s="2">
        <v>924.38</v>
      </c>
      <c r="C191" s="3">
        <v>5.0599999999999999E-2</v>
      </c>
      <c r="D191" s="3"/>
      <c r="P191" s="1"/>
    </row>
    <row r="192" spans="1:16" x14ac:dyDescent="0.3">
      <c r="A192" s="1">
        <v>39448</v>
      </c>
      <c r="B192" s="2">
        <v>833.92</v>
      </c>
      <c r="C192" s="3">
        <v>0.1104</v>
      </c>
      <c r="D192" s="3"/>
      <c r="P192" s="1"/>
    </row>
    <row r="193" spans="1:16" x14ac:dyDescent="0.3">
      <c r="A193" s="1">
        <v>39417</v>
      </c>
      <c r="B193" s="2">
        <v>783.1</v>
      </c>
      <c r="C193" s="3">
        <v>6.4799999999999996E-2</v>
      </c>
      <c r="D193" s="3"/>
      <c r="P193" s="1"/>
    </row>
    <row r="194" spans="1:16" x14ac:dyDescent="0.3">
      <c r="A194" s="1">
        <v>39387</v>
      </c>
      <c r="B194" s="2">
        <v>795.9</v>
      </c>
      <c r="C194" s="3">
        <v>-1.67E-2</v>
      </c>
      <c r="D194" s="3"/>
      <c r="P194" s="1"/>
    </row>
    <row r="195" spans="1:16" x14ac:dyDescent="0.3">
      <c r="A195" s="1">
        <v>39356</v>
      </c>
      <c r="B195" s="2">
        <v>744.2</v>
      </c>
      <c r="C195" s="3">
        <v>7.0000000000000007E-2</v>
      </c>
      <c r="D195" s="3"/>
      <c r="P195" s="1"/>
    </row>
    <row r="196" spans="1:16" x14ac:dyDescent="0.3">
      <c r="A196" s="1">
        <v>39326</v>
      </c>
      <c r="B196" s="2">
        <v>673.4</v>
      </c>
      <c r="C196" s="3">
        <v>0.1056</v>
      </c>
      <c r="D196" s="3"/>
      <c r="P196" s="1"/>
    </row>
    <row r="197" spans="1:16" x14ac:dyDescent="0.3">
      <c r="A197" s="1">
        <v>39295</v>
      </c>
      <c r="B197" s="2">
        <v>663.4</v>
      </c>
      <c r="C197" s="3">
        <v>1.43E-2</v>
      </c>
      <c r="D197" s="3"/>
      <c r="P197" s="1"/>
    </row>
    <row r="198" spans="1:16" x14ac:dyDescent="0.3">
      <c r="A198" s="1">
        <v>39264</v>
      </c>
      <c r="B198" s="2">
        <v>651.25</v>
      </c>
      <c r="C198" s="3">
        <v>2.1299999999999999E-2</v>
      </c>
      <c r="D198" s="3"/>
      <c r="P198" s="1"/>
    </row>
    <row r="199" spans="1:16" x14ac:dyDescent="0.3">
      <c r="A199" s="1">
        <v>39234</v>
      </c>
      <c r="B199" s="2">
        <v>662.2</v>
      </c>
      <c r="C199" s="3">
        <v>-1.7100000000000001E-2</v>
      </c>
      <c r="D199" s="3"/>
      <c r="P199" s="1"/>
    </row>
    <row r="200" spans="1:16" x14ac:dyDescent="0.3">
      <c r="A200" s="1">
        <v>39203</v>
      </c>
      <c r="B200" s="2">
        <v>678.95</v>
      </c>
      <c r="C200" s="3">
        <v>-2.5499999999999998E-2</v>
      </c>
      <c r="D200" s="3"/>
      <c r="P200" s="1"/>
    </row>
    <row r="201" spans="1:16" x14ac:dyDescent="0.3">
      <c r="A201" s="1">
        <v>39173</v>
      </c>
      <c r="B201" s="2">
        <v>665.45</v>
      </c>
      <c r="C201" s="3">
        <v>2.2100000000000002E-2</v>
      </c>
      <c r="D201" s="3"/>
      <c r="P201" s="1"/>
    </row>
    <row r="202" spans="1:16" x14ac:dyDescent="0.3">
      <c r="A202" s="1">
        <v>39142</v>
      </c>
      <c r="B202" s="2">
        <v>669.7</v>
      </c>
      <c r="C202" s="3">
        <v>-9.4999999999999998E-3</v>
      </c>
      <c r="D202" s="3"/>
      <c r="P202" s="1"/>
    </row>
    <row r="203" spans="1:16" x14ac:dyDescent="0.3">
      <c r="A203" s="1">
        <v>39114</v>
      </c>
      <c r="B203" s="2">
        <v>652.85</v>
      </c>
      <c r="C203" s="3">
        <v>2.5600000000000001E-2</v>
      </c>
      <c r="D203" s="3"/>
      <c r="P203" s="1"/>
    </row>
    <row r="204" spans="1:16" x14ac:dyDescent="0.3">
      <c r="A204" s="1">
        <v>39083</v>
      </c>
      <c r="B204" s="2">
        <v>637.29999999999995</v>
      </c>
      <c r="C204" s="3">
        <v>2.58E-2</v>
      </c>
      <c r="D204" s="3"/>
      <c r="P204" s="1"/>
    </row>
    <row r="205" spans="1:16" x14ac:dyDescent="0.3">
      <c r="A205" s="1">
        <v>39052</v>
      </c>
      <c r="B205" s="2">
        <v>648</v>
      </c>
      <c r="C205" s="3">
        <v>-1.77E-2</v>
      </c>
      <c r="D205" s="3"/>
      <c r="P205" s="1"/>
    </row>
    <row r="206" spans="1:16" x14ac:dyDescent="0.3">
      <c r="A206" s="1">
        <v>39022</v>
      </c>
      <c r="B206" s="2">
        <v>606.4</v>
      </c>
      <c r="C206" s="3">
        <v>6.8699999999999997E-2</v>
      </c>
      <c r="D206" s="3"/>
      <c r="P206" s="1"/>
    </row>
    <row r="207" spans="1:16" x14ac:dyDescent="0.3">
      <c r="A207" s="1">
        <v>38991</v>
      </c>
      <c r="B207" s="2">
        <v>598.5</v>
      </c>
      <c r="C207" s="3">
        <v>1.3899999999999999E-2</v>
      </c>
      <c r="D207" s="3"/>
      <c r="P207" s="1"/>
    </row>
    <row r="208" spans="1:16" x14ac:dyDescent="0.3">
      <c r="A208" s="1">
        <v>38961</v>
      </c>
      <c r="B208" s="2">
        <v>625.29999999999995</v>
      </c>
      <c r="C208" s="3">
        <v>-4.5600000000000002E-2</v>
      </c>
      <c r="D208" s="3"/>
      <c r="P208" s="1"/>
    </row>
    <row r="209" spans="1:16" x14ac:dyDescent="0.3">
      <c r="A209" s="1">
        <v>38930</v>
      </c>
      <c r="B209" s="2">
        <v>636</v>
      </c>
      <c r="C209" s="3">
        <v>-1.21E-2</v>
      </c>
      <c r="D209" s="3"/>
      <c r="P209" s="1"/>
    </row>
    <row r="210" spans="1:16" x14ac:dyDescent="0.3">
      <c r="A210" s="1">
        <v>38899</v>
      </c>
      <c r="B210" s="2">
        <v>617.88</v>
      </c>
      <c r="C210" s="3">
        <v>3.5000000000000003E-2</v>
      </c>
      <c r="D210" s="3"/>
      <c r="P210" s="1"/>
    </row>
    <row r="211" spans="1:16" x14ac:dyDescent="0.3">
      <c r="A211" s="1">
        <v>38869</v>
      </c>
      <c r="B211" s="2">
        <v>643.4</v>
      </c>
      <c r="C211" s="3">
        <v>-4.7500000000000001E-2</v>
      </c>
      <c r="D211" s="3"/>
      <c r="P211" s="1"/>
    </row>
    <row r="212" spans="1:16" x14ac:dyDescent="0.3">
      <c r="A212" s="1">
        <v>38838</v>
      </c>
      <c r="B212" s="2">
        <v>654.5</v>
      </c>
      <c r="C212" s="3">
        <v>-1.6500000000000001E-2</v>
      </c>
      <c r="D212" s="3"/>
      <c r="P212" s="1"/>
    </row>
    <row r="213" spans="1:16" x14ac:dyDescent="0.3">
      <c r="A213" s="1">
        <v>38808</v>
      </c>
      <c r="B213" s="2">
        <v>583</v>
      </c>
      <c r="C213" s="3">
        <v>0.12139999999999999</v>
      </c>
      <c r="D213" s="3"/>
      <c r="P213" s="1"/>
    </row>
    <row r="214" spans="1:16" x14ac:dyDescent="0.3">
      <c r="A214" s="1">
        <v>38777</v>
      </c>
      <c r="B214" s="2">
        <v>561.15</v>
      </c>
      <c r="C214" s="3">
        <v>3.9E-2</v>
      </c>
      <c r="D214" s="3"/>
      <c r="P214" s="1"/>
    </row>
    <row r="215" spans="1:16" x14ac:dyDescent="0.3">
      <c r="A215" s="1">
        <v>38749</v>
      </c>
      <c r="B215" s="2">
        <v>568.95000000000005</v>
      </c>
      <c r="C215" s="3">
        <v>-1.2699999999999999E-2</v>
      </c>
      <c r="D215" s="3"/>
      <c r="P215" s="1"/>
    </row>
    <row r="216" spans="1:16" x14ac:dyDescent="0.3">
      <c r="A216" s="1">
        <v>38718</v>
      </c>
      <c r="B216" s="2">
        <v>517.20000000000005</v>
      </c>
      <c r="C216" s="3">
        <v>9.9199999999999997E-2</v>
      </c>
      <c r="D216" s="3"/>
      <c r="P216" s="1"/>
    </row>
    <row r="217" spans="1:16" x14ac:dyDescent="0.3">
      <c r="A217" s="1">
        <v>38687</v>
      </c>
      <c r="B217" s="2">
        <v>493.9</v>
      </c>
      <c r="C217" s="3">
        <v>4.8099999999999997E-2</v>
      </c>
      <c r="D217" s="3"/>
      <c r="P217" s="1"/>
    </row>
    <row r="218" spans="1:16" x14ac:dyDescent="0.3">
      <c r="A218" s="1">
        <v>38657</v>
      </c>
      <c r="B218" s="2">
        <v>465.35</v>
      </c>
      <c r="C218" s="3">
        <v>6.1600000000000002E-2</v>
      </c>
      <c r="D218" s="3"/>
      <c r="P218" s="1"/>
    </row>
    <row r="219" spans="1:16" x14ac:dyDescent="0.3">
      <c r="A219" s="1">
        <v>38626</v>
      </c>
      <c r="B219" s="2">
        <v>467.65</v>
      </c>
      <c r="C219" s="3">
        <v>-8.3999999999999995E-3</v>
      </c>
      <c r="D219" s="3"/>
      <c r="P219" s="1"/>
    </row>
    <row r="220" spans="1:16" x14ac:dyDescent="0.3">
      <c r="A220" s="1">
        <v>38596</v>
      </c>
      <c r="B220" s="2">
        <v>435.1</v>
      </c>
      <c r="C220" s="3">
        <v>7.7899999999999997E-2</v>
      </c>
      <c r="D220" s="3"/>
      <c r="P220" s="1"/>
    </row>
    <row r="221" spans="1:16" x14ac:dyDescent="0.3">
      <c r="A221" s="1">
        <v>38565</v>
      </c>
      <c r="B221" s="2">
        <v>429.75</v>
      </c>
      <c r="C221" s="3">
        <v>1.17E-2</v>
      </c>
      <c r="D221" s="3"/>
      <c r="P221" s="1"/>
    </row>
    <row r="222" spans="1:16" x14ac:dyDescent="0.3">
      <c r="A222" s="1">
        <v>38534</v>
      </c>
      <c r="B222" s="2">
        <v>434.9</v>
      </c>
      <c r="C222" s="3">
        <v>-1.1599999999999999E-2</v>
      </c>
      <c r="D222" s="3"/>
      <c r="P222" s="1"/>
    </row>
    <row r="223" spans="1:16" x14ac:dyDescent="0.3">
      <c r="A223" s="1">
        <v>38504</v>
      </c>
      <c r="B223" s="2">
        <v>417</v>
      </c>
      <c r="C223" s="3">
        <v>4.2900000000000001E-2</v>
      </c>
      <c r="D223" s="3"/>
      <c r="P223" s="1"/>
    </row>
    <row r="224" spans="1:16" x14ac:dyDescent="0.3">
      <c r="A224" s="1">
        <v>38473</v>
      </c>
      <c r="B224" s="2">
        <v>434.35</v>
      </c>
      <c r="C224" s="3">
        <v>-4.0300000000000002E-2</v>
      </c>
      <c r="D224" s="3"/>
      <c r="P224" s="1"/>
    </row>
    <row r="225" spans="1:16" x14ac:dyDescent="0.3">
      <c r="A225" s="1">
        <v>38443</v>
      </c>
      <c r="B225" s="2">
        <v>428.38</v>
      </c>
      <c r="C225" s="3">
        <v>1.4999999999999999E-2</v>
      </c>
      <c r="D225" s="3"/>
      <c r="P225" s="1"/>
    </row>
    <row r="226" spans="1:16" x14ac:dyDescent="0.3">
      <c r="A226" s="1">
        <v>38412</v>
      </c>
      <c r="B226" s="2">
        <v>435.65</v>
      </c>
      <c r="C226" s="3">
        <v>-1.6500000000000001E-2</v>
      </c>
      <c r="D226" s="3"/>
      <c r="P226" s="1"/>
    </row>
    <row r="227" spans="1:16" x14ac:dyDescent="0.3">
      <c r="A227" s="1">
        <v>38384</v>
      </c>
      <c r="B227" s="2">
        <v>422.38</v>
      </c>
      <c r="C227" s="3">
        <v>3.0800000000000001E-2</v>
      </c>
      <c r="D227" s="3"/>
      <c r="P227" s="1"/>
    </row>
    <row r="228" spans="1:16" x14ac:dyDescent="0.3">
      <c r="A228" s="1">
        <v>38353</v>
      </c>
      <c r="B228" s="2">
        <v>437.88</v>
      </c>
      <c r="C228" s="3">
        <v>-3.61E-2</v>
      </c>
      <c r="D228" s="3"/>
      <c r="P228" s="1"/>
    </row>
    <row r="229" spans="1:16" x14ac:dyDescent="0.3">
      <c r="A229" s="1">
        <v>38322</v>
      </c>
      <c r="B229" s="2">
        <v>451.1</v>
      </c>
      <c r="C229" s="3">
        <v>-2.76E-2</v>
      </c>
      <c r="D229" s="3"/>
      <c r="P229" s="1"/>
    </row>
    <row r="230" spans="1:16" x14ac:dyDescent="0.3">
      <c r="A230" s="1">
        <v>38292</v>
      </c>
      <c r="B230" s="2">
        <v>429.62</v>
      </c>
      <c r="C230" s="3">
        <v>5.2200000000000003E-2</v>
      </c>
      <c r="D230" s="3"/>
      <c r="P230" s="1"/>
    </row>
    <row r="231" spans="1:16" x14ac:dyDescent="0.3">
      <c r="A231" s="1">
        <v>38261</v>
      </c>
      <c r="B231" s="2">
        <v>418.12</v>
      </c>
      <c r="C231" s="3">
        <v>2.46E-2</v>
      </c>
      <c r="D231" s="3"/>
      <c r="P231" s="1"/>
    </row>
    <row r="232" spans="1:16" x14ac:dyDescent="0.3">
      <c r="A232" s="1">
        <v>38231</v>
      </c>
      <c r="B232" s="2">
        <v>410</v>
      </c>
      <c r="C232" s="3">
        <v>2.06E-2</v>
      </c>
      <c r="D232" s="3"/>
      <c r="P232" s="1"/>
    </row>
    <row r="233" spans="1:16" x14ac:dyDescent="0.3">
      <c r="A233" s="1">
        <v>38200</v>
      </c>
      <c r="B233" s="2">
        <v>394.38</v>
      </c>
      <c r="C233" s="3">
        <v>4.7500000000000001E-2</v>
      </c>
      <c r="D233" s="3"/>
      <c r="P233" s="1"/>
    </row>
    <row r="234" spans="1:16" x14ac:dyDescent="0.3">
      <c r="A234" s="1">
        <v>38169</v>
      </c>
      <c r="B234" s="2">
        <v>394.5</v>
      </c>
      <c r="C234" s="3">
        <v>-7.9000000000000008E-3</v>
      </c>
      <c r="D234" s="3"/>
      <c r="P234" s="1"/>
    </row>
    <row r="235" spans="1:16" x14ac:dyDescent="0.3">
      <c r="A235" s="1">
        <v>38139</v>
      </c>
      <c r="B235" s="2">
        <v>395.27</v>
      </c>
      <c r="C235" s="3">
        <v>-2.8E-3</v>
      </c>
      <c r="D235" s="3"/>
      <c r="P235" s="1"/>
    </row>
    <row r="236" spans="1:16" x14ac:dyDescent="0.3">
      <c r="A236" s="1">
        <v>38108</v>
      </c>
      <c r="B236" s="2">
        <v>389.15</v>
      </c>
      <c r="C236" s="3">
        <v>2.0400000000000001E-2</v>
      </c>
      <c r="D236" s="3"/>
      <c r="P236" s="1"/>
    </row>
    <row r="237" spans="1:16" x14ac:dyDescent="0.3">
      <c r="A237" s="1">
        <v>38078</v>
      </c>
      <c r="B237" s="2">
        <v>426.9</v>
      </c>
      <c r="C237" s="3">
        <v>-9.1499999999999998E-2</v>
      </c>
      <c r="D237" s="3"/>
      <c r="P237" s="1"/>
    </row>
    <row r="238" spans="1:16" x14ac:dyDescent="0.3">
      <c r="A238" s="1">
        <v>38047</v>
      </c>
      <c r="B238" s="2">
        <v>397.12</v>
      </c>
      <c r="C238" s="3">
        <v>7.6100000000000001E-2</v>
      </c>
      <c r="D238" s="3"/>
      <c r="P238" s="1"/>
    </row>
    <row r="239" spans="1:16" x14ac:dyDescent="0.3">
      <c r="A239" s="1">
        <v>38018</v>
      </c>
      <c r="B239" s="2">
        <v>402.35</v>
      </c>
      <c r="C239" s="3">
        <v>-1.52E-2</v>
      </c>
      <c r="D239" s="3"/>
      <c r="P239" s="1"/>
    </row>
    <row r="240" spans="1:16" x14ac:dyDescent="0.3">
      <c r="A240" s="1">
        <v>37987</v>
      </c>
      <c r="B240" s="2">
        <v>415.38</v>
      </c>
      <c r="C240" s="3">
        <v>-3.0099999999999998E-2</v>
      </c>
      <c r="D240" s="3"/>
      <c r="P240" s="1"/>
    </row>
    <row r="241" spans="1:16" x14ac:dyDescent="0.3">
      <c r="A241" s="1">
        <v>37956</v>
      </c>
      <c r="B241" s="2">
        <v>398.5</v>
      </c>
      <c r="C241" s="3">
        <v>4.3200000000000002E-2</v>
      </c>
      <c r="D241" s="3"/>
      <c r="P241" s="1"/>
    </row>
    <row r="242" spans="1:16" x14ac:dyDescent="0.3">
      <c r="A242" s="1">
        <v>37926</v>
      </c>
      <c r="B242" s="2">
        <v>384.62</v>
      </c>
      <c r="C242" s="3">
        <v>3.5099999999999999E-2</v>
      </c>
      <c r="D242" s="3"/>
      <c r="P242" s="1"/>
    </row>
    <row r="243" spans="1:16" x14ac:dyDescent="0.3">
      <c r="A243" s="1">
        <v>37895</v>
      </c>
      <c r="B243" s="2">
        <v>385.05</v>
      </c>
      <c r="C243" s="3">
        <v>-2.2000000000000001E-3</v>
      </c>
      <c r="D243" s="3"/>
      <c r="P243" s="1"/>
    </row>
    <row r="244" spans="1:16" x14ac:dyDescent="0.3">
      <c r="A244" s="1">
        <v>37865</v>
      </c>
      <c r="B244" s="2">
        <v>374.75</v>
      </c>
      <c r="C244" s="3">
        <v>2.58E-2</v>
      </c>
      <c r="D244" s="3"/>
      <c r="P244" s="1"/>
    </row>
    <row r="245" spans="1:16" x14ac:dyDescent="0.3">
      <c r="A245" s="1">
        <v>37834</v>
      </c>
      <c r="B245" s="2">
        <v>355.48</v>
      </c>
      <c r="C245" s="3">
        <v>5.79E-2</v>
      </c>
      <c r="D245" s="3"/>
      <c r="P245" s="1"/>
    </row>
    <row r="246" spans="1:16" x14ac:dyDescent="0.3">
      <c r="A246" s="1">
        <v>37803</v>
      </c>
      <c r="B246" s="2">
        <v>346.75</v>
      </c>
      <c r="C246" s="3">
        <v>2.4799999999999999E-2</v>
      </c>
      <c r="D246" s="3"/>
      <c r="P246" s="1"/>
    </row>
    <row r="247" spans="1:16" x14ac:dyDescent="0.3">
      <c r="A247" s="1">
        <v>37773</v>
      </c>
      <c r="B247" s="2">
        <v>362.35</v>
      </c>
      <c r="C247" s="3">
        <v>-5.0900000000000001E-2</v>
      </c>
      <c r="D247" s="3"/>
      <c r="P247" s="1"/>
    </row>
    <row r="248" spans="1:16" x14ac:dyDescent="0.3">
      <c r="A248" s="1">
        <v>37742</v>
      </c>
      <c r="B248" s="2">
        <v>339.77</v>
      </c>
      <c r="C248" s="3">
        <v>7.4700000000000003E-2</v>
      </c>
      <c r="D248" s="3"/>
      <c r="P248" s="1"/>
    </row>
    <row r="249" spans="1:16" x14ac:dyDescent="0.3">
      <c r="A249" s="1">
        <v>37712</v>
      </c>
      <c r="B249" s="2">
        <v>337.62</v>
      </c>
      <c r="C249" s="3">
        <v>6.3E-3</v>
      </c>
      <c r="D249" s="3"/>
      <c r="P249" s="1"/>
    </row>
    <row r="250" spans="1:16" x14ac:dyDescent="0.3">
      <c r="A250" s="1">
        <v>37681</v>
      </c>
      <c r="B250" s="2">
        <v>348.62</v>
      </c>
      <c r="C250" s="3">
        <v>-3.5400000000000001E-2</v>
      </c>
      <c r="D250" s="3"/>
      <c r="P250" s="1"/>
    </row>
    <row r="251" spans="1:16" x14ac:dyDescent="0.3">
      <c r="A251" s="1">
        <v>37653</v>
      </c>
      <c r="B251" s="2">
        <v>368.1</v>
      </c>
      <c r="C251" s="3">
        <v>-5.0599999999999999E-2</v>
      </c>
      <c r="D251" s="3"/>
      <c r="P251" s="1"/>
    </row>
    <row r="252" spans="1:16" x14ac:dyDescent="0.3">
      <c r="A252" s="1">
        <v>37622</v>
      </c>
      <c r="B252" s="2">
        <v>346.38</v>
      </c>
      <c r="C252" s="3">
        <v>6.1899999999999997E-2</v>
      </c>
      <c r="D252" s="3"/>
      <c r="P252" s="1"/>
    </row>
    <row r="253" spans="1:16" x14ac:dyDescent="0.3">
      <c r="A253" s="1">
        <v>37591</v>
      </c>
      <c r="B253" s="2">
        <v>318.89999999999998</v>
      </c>
      <c r="C253" s="3">
        <v>8.7599999999999997E-2</v>
      </c>
      <c r="D253" s="3"/>
      <c r="P253" s="1"/>
    </row>
    <row r="254" spans="1:16" x14ac:dyDescent="0.3">
      <c r="A254" s="1">
        <v>37561</v>
      </c>
      <c r="B254" s="2">
        <v>317.75</v>
      </c>
      <c r="C254" s="3">
        <v>3.8999999999999998E-3</v>
      </c>
      <c r="D254" s="3"/>
      <c r="P254" s="1"/>
    </row>
    <row r="255" spans="1:16" x14ac:dyDescent="0.3">
      <c r="A255" s="1">
        <v>37530</v>
      </c>
      <c r="B255" s="2">
        <v>323.64999999999998</v>
      </c>
      <c r="C255" s="3">
        <v>-1.84E-2</v>
      </c>
      <c r="D255" s="3"/>
      <c r="P255" s="1"/>
    </row>
    <row r="256" spans="1:16" x14ac:dyDescent="0.3">
      <c r="A256" s="1">
        <v>37500</v>
      </c>
      <c r="B256" s="2">
        <v>312.64999999999998</v>
      </c>
      <c r="C256" s="3">
        <v>3.5200000000000002E-2</v>
      </c>
      <c r="D256" s="3"/>
      <c r="P256" s="1"/>
    </row>
    <row r="257" spans="1:16" x14ac:dyDescent="0.3">
      <c r="A257" s="1">
        <v>37469</v>
      </c>
      <c r="B257" s="2">
        <v>303.75</v>
      </c>
      <c r="C257" s="3">
        <v>3.0300000000000001E-2</v>
      </c>
      <c r="D257" s="3"/>
      <c r="P257" s="1"/>
    </row>
    <row r="258" spans="1:16" x14ac:dyDescent="0.3">
      <c r="A258" s="1">
        <v>37438</v>
      </c>
      <c r="B258" s="2">
        <v>314</v>
      </c>
      <c r="C258" s="3">
        <v>-3.5200000000000002E-2</v>
      </c>
      <c r="D258" s="3"/>
      <c r="P258" s="1"/>
    </row>
    <row r="259" spans="1:16" x14ac:dyDescent="0.3">
      <c r="A259" s="1">
        <v>37408</v>
      </c>
      <c r="B259" s="2">
        <v>326.68</v>
      </c>
      <c r="C259" s="3">
        <v>-3.6499999999999998E-2</v>
      </c>
      <c r="D259" s="3"/>
      <c r="P259" s="1"/>
    </row>
    <row r="260" spans="1:16" x14ac:dyDescent="0.3">
      <c r="A260" s="1">
        <v>37377</v>
      </c>
      <c r="B260" s="2">
        <v>309.25</v>
      </c>
      <c r="C260" s="3">
        <v>5.8999999999999997E-2</v>
      </c>
      <c r="D260" s="3"/>
      <c r="P260" s="1"/>
    </row>
    <row r="261" spans="1:16" x14ac:dyDescent="0.3">
      <c r="A261" s="1">
        <v>37347</v>
      </c>
      <c r="B261" s="2">
        <v>302.25</v>
      </c>
      <c r="C261" s="3">
        <v>1.8700000000000001E-2</v>
      </c>
      <c r="D261" s="3"/>
      <c r="P261" s="1"/>
    </row>
    <row r="262" spans="1:16" x14ac:dyDescent="0.3">
      <c r="A262" s="1">
        <v>37316</v>
      </c>
      <c r="B262" s="2">
        <v>296.64999999999998</v>
      </c>
      <c r="C262" s="3">
        <v>1.9400000000000001E-2</v>
      </c>
      <c r="D262" s="3"/>
      <c r="P262" s="1"/>
    </row>
    <row r="263" spans="1:16" x14ac:dyDescent="0.3">
      <c r="A263" s="1">
        <v>37288</v>
      </c>
      <c r="B263" s="2">
        <v>282.75</v>
      </c>
      <c r="C263" s="3">
        <v>5.1700000000000003E-2</v>
      </c>
      <c r="D263" s="3"/>
      <c r="P263" s="1"/>
    </row>
    <row r="264" spans="1:16" x14ac:dyDescent="0.3">
      <c r="A264" s="1">
        <v>37257</v>
      </c>
      <c r="B264" s="2">
        <v>278.85000000000002</v>
      </c>
      <c r="C264" s="3">
        <v>1.2200000000000001E-2</v>
      </c>
      <c r="D264" s="3"/>
      <c r="P264" s="1"/>
    </row>
    <row r="265" spans="1:16" x14ac:dyDescent="0.3">
      <c r="A265" s="1">
        <v>37226</v>
      </c>
      <c r="B265" s="2">
        <v>274.8</v>
      </c>
      <c r="C265" s="3">
        <v>1.66E-2</v>
      </c>
      <c r="D265" s="3"/>
      <c r="P265" s="1"/>
    </row>
    <row r="266" spans="1:16" x14ac:dyDescent="0.3">
      <c r="A266" s="1">
        <v>37196</v>
      </c>
      <c r="B266" s="2">
        <v>279.55</v>
      </c>
      <c r="C266" s="3">
        <v>-1.8800000000000001E-2</v>
      </c>
      <c r="D266" s="3"/>
      <c r="P266" s="1"/>
    </row>
    <row r="267" spans="1:16" x14ac:dyDescent="0.3">
      <c r="A267" s="1">
        <v>37165</v>
      </c>
      <c r="B267" s="2">
        <v>291.7</v>
      </c>
      <c r="C267" s="3">
        <v>-4.5400000000000003E-2</v>
      </c>
      <c r="D267" s="3"/>
      <c r="P267" s="1"/>
    </row>
    <row r="268" spans="1:16" x14ac:dyDescent="0.3">
      <c r="A268" s="1">
        <v>37135</v>
      </c>
      <c r="B268" s="2">
        <v>274.5</v>
      </c>
      <c r="C268" s="3">
        <v>6.7400000000000002E-2</v>
      </c>
      <c r="D268" s="3"/>
      <c r="P268" s="1"/>
    </row>
    <row r="269" spans="1:16" x14ac:dyDescent="0.3">
      <c r="A269" s="1">
        <v>37104</v>
      </c>
      <c r="B269" s="2">
        <v>266.55</v>
      </c>
      <c r="C269" s="3">
        <v>2.8500000000000001E-2</v>
      </c>
      <c r="D269" s="3"/>
      <c r="P269" s="1"/>
    </row>
    <row r="270" spans="1:16" x14ac:dyDescent="0.3">
      <c r="A270" s="1">
        <v>37073</v>
      </c>
      <c r="B270" s="2">
        <v>270.8</v>
      </c>
      <c r="C270" s="3">
        <v>-1.4800000000000001E-2</v>
      </c>
      <c r="D270" s="3"/>
      <c r="P270" s="1"/>
    </row>
    <row r="271" spans="1:16" x14ac:dyDescent="0.3">
      <c r="A271" s="1">
        <v>37043</v>
      </c>
      <c r="B271" s="2">
        <v>265.89999999999998</v>
      </c>
      <c r="C271" s="3">
        <v>1.7999999999999999E-2</v>
      </c>
      <c r="D271" s="3"/>
      <c r="P271" s="1"/>
    </row>
    <row r="272" spans="1:16" x14ac:dyDescent="0.3">
      <c r="A272" s="1">
        <v>37012</v>
      </c>
      <c r="B272" s="2">
        <v>263.85000000000002</v>
      </c>
      <c r="C272" s="3">
        <v>7.6E-3</v>
      </c>
      <c r="D272" s="3"/>
      <c r="P272" s="1"/>
    </row>
    <row r="273" spans="1:16" x14ac:dyDescent="0.3">
      <c r="A273" s="1">
        <v>36982</v>
      </c>
      <c r="B273" s="2">
        <v>257.75</v>
      </c>
      <c r="C273" s="3">
        <v>2.3599999999999999E-2</v>
      </c>
      <c r="D273" s="3"/>
      <c r="P273" s="1"/>
    </row>
    <row r="274" spans="1:16" x14ac:dyDescent="0.3">
      <c r="A274" s="1">
        <v>36951</v>
      </c>
      <c r="B274" s="2">
        <v>267.14999999999998</v>
      </c>
      <c r="C274" s="3">
        <v>-3.4799999999999998E-2</v>
      </c>
      <c r="D274" s="3"/>
      <c r="P274" s="1"/>
    </row>
    <row r="275" spans="1:16" x14ac:dyDescent="0.3">
      <c r="A275" s="1">
        <v>36923</v>
      </c>
      <c r="B275" s="2">
        <v>266.14999999999998</v>
      </c>
      <c r="C275" s="3">
        <v>5.3E-3</v>
      </c>
      <c r="D275" s="3"/>
      <c r="P275" s="1"/>
    </row>
    <row r="276" spans="1:16" x14ac:dyDescent="0.3">
      <c r="A276" s="1">
        <v>36892</v>
      </c>
      <c r="B276" s="2">
        <v>272.75</v>
      </c>
      <c r="C276" s="3">
        <v>-2.4E-2</v>
      </c>
      <c r="D276" s="3"/>
      <c r="P276" s="1"/>
    </row>
    <row r="277" spans="1:16" x14ac:dyDescent="0.3">
      <c r="A277" s="1">
        <v>36861</v>
      </c>
      <c r="B277" s="2">
        <v>270.45</v>
      </c>
      <c r="C277" s="3">
        <v>7.6E-3</v>
      </c>
      <c r="D277" s="3"/>
      <c r="P277" s="1"/>
    </row>
    <row r="278" spans="1:16" x14ac:dyDescent="0.3">
      <c r="A278" s="1">
        <v>36831</v>
      </c>
      <c r="B278" s="2">
        <v>265.05</v>
      </c>
      <c r="C278" s="3">
        <v>0.02</v>
      </c>
      <c r="D278" s="3"/>
      <c r="P278" s="1"/>
    </row>
    <row r="279" spans="1:16" x14ac:dyDescent="0.3">
      <c r="A279" s="1">
        <v>36800</v>
      </c>
      <c r="B279" s="2">
        <v>274.25</v>
      </c>
      <c r="C279" s="3">
        <v>-3.3500000000000002E-2</v>
      </c>
      <c r="D279" s="3"/>
      <c r="P279" s="1"/>
    </row>
    <row r="280" spans="1:16" x14ac:dyDescent="0.3">
      <c r="A280" s="1">
        <v>36770</v>
      </c>
      <c r="B280" s="2">
        <v>277.8</v>
      </c>
      <c r="C280" s="3">
        <v>-1.26E-2</v>
      </c>
      <c r="D280" s="3"/>
      <c r="P280" s="1"/>
    </row>
    <row r="281" spans="1:16" x14ac:dyDescent="0.3">
      <c r="A281" s="1">
        <v>36739</v>
      </c>
      <c r="B281" s="2">
        <v>277.45</v>
      </c>
      <c r="C281" s="3">
        <v>1.8E-3</v>
      </c>
      <c r="D281" s="3"/>
      <c r="P281" s="1"/>
    </row>
    <row r="282" spans="1:16" x14ac:dyDescent="0.3">
      <c r="A282" s="1">
        <v>36708</v>
      </c>
      <c r="B282" s="2">
        <v>289.64999999999998</v>
      </c>
      <c r="C282" s="3">
        <v>-4.4299999999999999E-2</v>
      </c>
      <c r="D282" s="3"/>
      <c r="P282" s="1"/>
    </row>
    <row r="283" spans="1:16" x14ac:dyDescent="0.3">
      <c r="A283" s="1">
        <v>36678</v>
      </c>
      <c r="B283" s="2">
        <v>272.10000000000002</v>
      </c>
      <c r="C283" s="3">
        <v>6.6000000000000003E-2</v>
      </c>
      <c r="D283" s="3"/>
      <c r="P283" s="1"/>
    </row>
    <row r="284" spans="1:16" x14ac:dyDescent="0.3">
      <c r="A284" s="1">
        <v>36647</v>
      </c>
      <c r="B284" s="2">
        <v>273.75</v>
      </c>
      <c r="C284" s="3">
        <v>-4.8999999999999998E-3</v>
      </c>
      <c r="D284" s="3"/>
      <c r="P284" s="1"/>
    </row>
    <row r="285" spans="1:16" x14ac:dyDescent="0.3">
      <c r="A285" s="1">
        <v>36617</v>
      </c>
      <c r="B285" s="2">
        <v>278.75</v>
      </c>
      <c r="C285" s="3">
        <v>-1.95E-2</v>
      </c>
      <c r="D285" s="3"/>
      <c r="P285" s="1"/>
    </row>
    <row r="286" spans="1:16" x14ac:dyDescent="0.3">
      <c r="A286" s="1">
        <v>36586</v>
      </c>
      <c r="B286" s="2">
        <v>292</v>
      </c>
      <c r="C286" s="3">
        <v>-4.5100000000000001E-2</v>
      </c>
      <c r="D286" s="3"/>
      <c r="P286" s="1"/>
    </row>
    <row r="287" spans="1:16" x14ac:dyDescent="0.3">
      <c r="A287" s="1">
        <v>36557</v>
      </c>
      <c r="B287" s="2">
        <v>283.27</v>
      </c>
      <c r="C287" s="3">
        <v>3.1399999999999997E-2</v>
      </c>
      <c r="D287" s="3"/>
      <c r="P287" s="1"/>
    </row>
    <row r="288" spans="1:16" x14ac:dyDescent="0.3">
      <c r="A288" s="1">
        <v>36526</v>
      </c>
      <c r="B288" s="2">
        <v>288.38</v>
      </c>
      <c r="C288" s="3">
        <v>-1.7399999999999999E-2</v>
      </c>
      <c r="D288" s="3"/>
      <c r="P288" s="1"/>
    </row>
    <row r="289" spans="1:16" x14ac:dyDescent="0.3">
      <c r="A289" s="1">
        <v>36495</v>
      </c>
      <c r="B289" s="2">
        <v>291.2</v>
      </c>
      <c r="C289" s="3">
        <v>-8.9999999999999993E-3</v>
      </c>
      <c r="D289" s="3"/>
      <c r="P289" s="1"/>
    </row>
    <row r="290" spans="1:16" x14ac:dyDescent="0.3">
      <c r="A290" s="1">
        <v>36465</v>
      </c>
      <c r="B290" s="2">
        <v>296.88</v>
      </c>
      <c r="C290" s="3">
        <v>-2.81E-2</v>
      </c>
      <c r="D290" s="3"/>
      <c r="P290" s="1"/>
    </row>
    <row r="291" spans="1:16" x14ac:dyDescent="0.3">
      <c r="A291" s="1">
        <v>36434</v>
      </c>
      <c r="B291" s="2">
        <v>299</v>
      </c>
      <c r="C291" s="3">
        <v>-6.9999999999999999E-4</v>
      </c>
      <c r="D291" s="3"/>
      <c r="P291" s="1"/>
    </row>
    <row r="292" spans="1:16" x14ac:dyDescent="0.3">
      <c r="A292" s="1">
        <v>36404</v>
      </c>
      <c r="B292" s="2">
        <v>256.55</v>
      </c>
      <c r="C292" s="3">
        <v>0.17199999999999999</v>
      </c>
      <c r="D292" s="3"/>
      <c r="P292" s="1"/>
    </row>
    <row r="293" spans="1:16" x14ac:dyDescent="0.3">
      <c r="A293" s="1">
        <v>36373</v>
      </c>
      <c r="B293" s="2">
        <v>255.95</v>
      </c>
      <c r="C293" s="3">
        <v>-1.6000000000000001E-3</v>
      </c>
      <c r="D293" s="3"/>
      <c r="P293" s="1"/>
    </row>
    <row r="294" spans="1:16" x14ac:dyDescent="0.3">
      <c r="A294" s="1">
        <v>36342</v>
      </c>
      <c r="B294" s="2">
        <v>262.5</v>
      </c>
      <c r="C294" s="3">
        <v>-2.5000000000000001E-2</v>
      </c>
      <c r="D294" s="3"/>
      <c r="P294" s="1"/>
    </row>
    <row r="295" spans="1:16" x14ac:dyDescent="0.3">
      <c r="A295" s="1">
        <v>36312</v>
      </c>
      <c r="B295" s="2">
        <v>270.05</v>
      </c>
      <c r="C295" s="3">
        <v>-2.9000000000000001E-2</v>
      </c>
      <c r="D295" s="3"/>
      <c r="P295" s="1"/>
    </row>
    <row r="296" spans="1:16" x14ac:dyDescent="0.3">
      <c r="A296" s="1">
        <v>36281</v>
      </c>
      <c r="B296" s="2">
        <v>286.25</v>
      </c>
      <c r="C296" s="3">
        <v>-5.6899999999999999E-2</v>
      </c>
      <c r="D296" s="3"/>
      <c r="P296" s="1"/>
    </row>
    <row r="297" spans="1:16" x14ac:dyDescent="0.3">
      <c r="A297" s="1">
        <v>36251</v>
      </c>
      <c r="B297" s="2">
        <v>280.10000000000002</v>
      </c>
      <c r="C297" s="3">
        <v>2.3599999999999999E-2</v>
      </c>
      <c r="D297" s="3"/>
      <c r="P297" s="1"/>
    </row>
    <row r="298" spans="1:16" x14ac:dyDescent="0.3">
      <c r="A298" s="1">
        <v>36220</v>
      </c>
      <c r="B298" s="2">
        <v>286.89999999999998</v>
      </c>
      <c r="C298" s="3">
        <v>-2.35E-2</v>
      </c>
      <c r="D298" s="3"/>
      <c r="P298" s="1"/>
    </row>
    <row r="299" spans="1:16" x14ac:dyDescent="0.3">
      <c r="A299" s="1">
        <v>36192</v>
      </c>
      <c r="B299" s="2">
        <v>286.60000000000002</v>
      </c>
      <c r="C299" s="3">
        <v>1.6000000000000001E-3</v>
      </c>
      <c r="D299" s="3"/>
      <c r="P299" s="1"/>
    </row>
    <row r="300" spans="1:16" x14ac:dyDescent="0.3">
      <c r="A300" s="1">
        <v>36161</v>
      </c>
      <c r="B300" s="2">
        <v>288.55</v>
      </c>
      <c r="C300" s="3">
        <v>-6.6E-3</v>
      </c>
      <c r="D300" s="3"/>
      <c r="P300" s="1"/>
    </row>
    <row r="301" spans="1:16" x14ac:dyDescent="0.3">
      <c r="A301" s="1">
        <v>36130</v>
      </c>
      <c r="B301" s="2">
        <v>293.14999999999998</v>
      </c>
      <c r="C301" s="3">
        <v>-1.6E-2</v>
      </c>
      <c r="D301" s="3"/>
      <c r="P301" s="1"/>
    </row>
    <row r="302" spans="1:16" x14ac:dyDescent="0.3">
      <c r="A302" s="1">
        <v>36100</v>
      </c>
      <c r="B302" s="2">
        <v>292.75</v>
      </c>
      <c r="C302" s="3">
        <v>1.4E-3</v>
      </c>
      <c r="D302" s="3"/>
      <c r="P302" s="1"/>
    </row>
    <row r="303" spans="1:16" x14ac:dyDescent="0.3">
      <c r="A303" s="1">
        <v>36069</v>
      </c>
      <c r="B303" s="2">
        <v>296.55</v>
      </c>
      <c r="C303" s="3">
        <v>-1.4800000000000001E-2</v>
      </c>
      <c r="D303" s="3"/>
      <c r="P303" s="1"/>
    </row>
    <row r="304" spans="1:16" x14ac:dyDescent="0.3">
      <c r="A304" s="1">
        <v>36039</v>
      </c>
      <c r="B304" s="2">
        <v>277.35000000000002</v>
      </c>
      <c r="C304" s="3">
        <v>7.3400000000000007E-2</v>
      </c>
      <c r="D304" s="3"/>
      <c r="P304" s="1"/>
    </row>
    <row r="305" spans="1:16" x14ac:dyDescent="0.3">
      <c r="A305" s="1">
        <v>36008</v>
      </c>
      <c r="B305" s="2">
        <v>286.5</v>
      </c>
      <c r="C305" s="3">
        <v>-3.4200000000000001E-2</v>
      </c>
      <c r="D305" s="3"/>
      <c r="P305" s="1"/>
    </row>
    <row r="306" spans="1:16" x14ac:dyDescent="0.3">
      <c r="A306" s="1">
        <v>35977</v>
      </c>
      <c r="B306" s="2">
        <v>296.95</v>
      </c>
      <c r="C306" s="3">
        <v>-3.5400000000000001E-2</v>
      </c>
      <c r="D306" s="3"/>
      <c r="P306" s="1"/>
    </row>
    <row r="307" spans="1:16" x14ac:dyDescent="0.3">
      <c r="A307" s="1">
        <v>35947</v>
      </c>
      <c r="B307" s="2">
        <v>293.10000000000002</v>
      </c>
      <c r="C307" s="3">
        <v>1.37E-2</v>
      </c>
      <c r="D307" s="3"/>
      <c r="P307" s="1"/>
    </row>
    <row r="308" spans="1:16" x14ac:dyDescent="0.3">
      <c r="A308" s="1">
        <v>35916</v>
      </c>
      <c r="B308" s="2">
        <v>306.85000000000002</v>
      </c>
      <c r="C308" s="3">
        <v>-4.4699999999999997E-2</v>
      </c>
      <c r="D308" s="3"/>
      <c r="P308" s="1"/>
    </row>
    <row r="309" spans="1:16" x14ac:dyDescent="0.3">
      <c r="A309" s="1">
        <v>35886</v>
      </c>
      <c r="B309" s="2">
        <v>300.95</v>
      </c>
      <c r="C309" s="3">
        <v>1.89E-2</v>
      </c>
      <c r="D309" s="3"/>
      <c r="P309" s="1"/>
    </row>
    <row r="310" spans="1:16" x14ac:dyDescent="0.3">
      <c r="A310" s="1">
        <v>35855</v>
      </c>
      <c r="B310" s="2">
        <v>299.45</v>
      </c>
      <c r="C310" s="3">
        <v>6.0000000000000001E-3</v>
      </c>
      <c r="D310" s="3"/>
      <c r="P310" s="1"/>
    </row>
    <row r="311" spans="1:16" x14ac:dyDescent="0.3">
      <c r="A311" s="1">
        <v>35827</v>
      </c>
      <c r="B311" s="2">
        <v>302.85000000000002</v>
      </c>
      <c r="C311" s="3">
        <v>-1.09E-2</v>
      </c>
      <c r="D311" s="3"/>
      <c r="P311" s="1"/>
    </row>
    <row r="312" spans="1:16" x14ac:dyDescent="0.3">
      <c r="A312" s="1">
        <v>35796</v>
      </c>
      <c r="B312" s="2">
        <v>288.85000000000002</v>
      </c>
      <c r="C312" s="3">
        <v>4.6399999999999997E-2</v>
      </c>
      <c r="D312" s="3"/>
      <c r="P312" s="1"/>
    </row>
    <row r="313" spans="1:16" x14ac:dyDescent="0.3">
      <c r="A313" s="1">
        <v>35765</v>
      </c>
      <c r="B313" s="2">
        <v>297.25</v>
      </c>
      <c r="C313" s="3">
        <v>-2.6800000000000001E-2</v>
      </c>
      <c r="D313" s="3"/>
      <c r="P313" s="1"/>
    </row>
    <row r="314" spans="1:16" x14ac:dyDescent="0.3">
      <c r="A314" s="1">
        <v>35735</v>
      </c>
      <c r="B314" s="2">
        <v>311.7</v>
      </c>
      <c r="C314" s="3">
        <v>-4.6399999999999997E-2</v>
      </c>
      <c r="D314" s="3"/>
      <c r="P314" s="1"/>
    </row>
    <row r="315" spans="1:16" x14ac:dyDescent="0.3">
      <c r="A315" s="1">
        <v>35704</v>
      </c>
      <c r="B315" s="2">
        <v>333.65</v>
      </c>
      <c r="C315" s="3">
        <v>-6.88E-2</v>
      </c>
      <c r="D315" s="3"/>
      <c r="P315" s="1"/>
    </row>
    <row r="316" spans="1:16" x14ac:dyDescent="0.3">
      <c r="A316" s="1">
        <v>35674</v>
      </c>
      <c r="B316" s="2">
        <v>324.14999999999998</v>
      </c>
      <c r="C316" s="3">
        <v>3.1800000000000002E-2</v>
      </c>
      <c r="D316" s="3"/>
      <c r="P316" s="1"/>
    </row>
    <row r="317" spans="1:16" x14ac:dyDescent="0.3">
      <c r="A317" s="1">
        <v>35643</v>
      </c>
      <c r="B317" s="2">
        <v>324.64999999999998</v>
      </c>
      <c r="C317" s="3">
        <v>-1.1999999999999999E-3</v>
      </c>
      <c r="D317" s="3"/>
      <c r="P317" s="1"/>
    </row>
    <row r="318" spans="1:16" x14ac:dyDescent="0.3">
      <c r="A318" s="1">
        <v>35612</v>
      </c>
      <c r="B318" s="2">
        <v>333.95</v>
      </c>
      <c r="C318" s="3">
        <v>-2.81E-2</v>
      </c>
      <c r="D318" s="3"/>
      <c r="P318" s="1"/>
    </row>
    <row r="319" spans="1:16" x14ac:dyDescent="0.3">
      <c r="A319" s="1">
        <v>35582</v>
      </c>
      <c r="B319" s="2">
        <v>344.75</v>
      </c>
      <c r="C319" s="3">
        <v>-3.1E-2</v>
      </c>
      <c r="D319" s="3"/>
      <c r="P319" s="1"/>
    </row>
    <row r="320" spans="1:16" x14ac:dyDescent="0.3">
      <c r="A320" s="1">
        <v>35551</v>
      </c>
      <c r="B320" s="2">
        <v>339.55</v>
      </c>
      <c r="C320" s="3">
        <v>1.5599999999999999E-2</v>
      </c>
      <c r="D320" s="3"/>
      <c r="P320" s="1"/>
    </row>
    <row r="321" spans="1:16" x14ac:dyDescent="0.3">
      <c r="A321" s="1">
        <v>35521</v>
      </c>
      <c r="B321" s="2">
        <v>351.15</v>
      </c>
      <c r="C321" s="3">
        <v>-3.3599999999999998E-2</v>
      </c>
      <c r="D321" s="3"/>
      <c r="P321" s="1"/>
    </row>
    <row r="322" spans="1:16" x14ac:dyDescent="0.3">
      <c r="A322" s="1">
        <v>35490</v>
      </c>
      <c r="B322" s="2">
        <v>363.75</v>
      </c>
      <c r="C322" s="3">
        <v>-3.3300000000000003E-2</v>
      </c>
      <c r="D322" s="3"/>
      <c r="P322" s="1"/>
    </row>
    <row r="323" spans="1:16" x14ac:dyDescent="0.3">
      <c r="A323" s="1">
        <v>35462</v>
      </c>
      <c r="B323" s="2">
        <v>344.65</v>
      </c>
      <c r="C323" s="3">
        <v>5.4899999999999997E-2</v>
      </c>
      <c r="D323" s="3"/>
      <c r="P323" s="1"/>
    </row>
    <row r="324" spans="1:16" x14ac:dyDescent="0.3">
      <c r="A324" s="1">
        <v>35431</v>
      </c>
      <c r="B324" s="2">
        <v>367.95</v>
      </c>
      <c r="C324" s="3">
        <v>-6.4399999999999999E-2</v>
      </c>
      <c r="D324" s="3"/>
      <c r="P324" s="1"/>
    </row>
    <row r="325" spans="1:16" x14ac:dyDescent="0.3">
      <c r="A325" s="1">
        <v>35400</v>
      </c>
      <c r="B325" s="2">
        <v>371.25</v>
      </c>
      <c r="C325" s="3">
        <v>-8.9999999999999993E-3</v>
      </c>
      <c r="D325" s="3"/>
      <c r="P325" s="1"/>
    </row>
    <row r="326" spans="1:16" x14ac:dyDescent="0.3">
      <c r="A326" s="1">
        <v>35370</v>
      </c>
      <c r="B326" s="2">
        <v>377.85</v>
      </c>
      <c r="C326" s="3">
        <v>-1.7299999999999999E-2</v>
      </c>
      <c r="D326" s="3"/>
      <c r="P326" s="1"/>
    </row>
    <row r="327" spans="1:16" x14ac:dyDescent="0.3">
      <c r="A327" s="1">
        <v>35339</v>
      </c>
      <c r="B327" s="2">
        <v>378.45</v>
      </c>
      <c r="C327" s="3">
        <v>-1.6000000000000001E-3</v>
      </c>
      <c r="D327" s="3"/>
      <c r="P327" s="1"/>
    </row>
    <row r="328" spans="1:16" x14ac:dyDescent="0.3">
      <c r="A328" s="1">
        <v>35309</v>
      </c>
      <c r="B328" s="2">
        <v>386.6</v>
      </c>
      <c r="C328" s="3">
        <v>-2.12E-2</v>
      </c>
      <c r="D328" s="3"/>
      <c r="P328" s="1"/>
    </row>
    <row r="329" spans="1:16" x14ac:dyDescent="0.3">
      <c r="A329" s="1">
        <v>35278</v>
      </c>
      <c r="B329" s="2">
        <v>386.5</v>
      </c>
      <c r="C329" s="3">
        <v>-8.0000000000000004E-4</v>
      </c>
      <c r="D329" s="3"/>
      <c r="P329" s="1"/>
    </row>
    <row r="330" spans="1:16" x14ac:dyDescent="0.3">
      <c r="A330" s="1">
        <v>35247</v>
      </c>
      <c r="B330" s="2">
        <v>380.25</v>
      </c>
      <c r="C330" s="3">
        <v>1.7299999999999999E-2</v>
      </c>
      <c r="D330" s="3"/>
      <c r="P330" s="1"/>
    </row>
    <row r="331" spans="1:16" x14ac:dyDescent="0.3">
      <c r="A331" s="1">
        <v>35217</v>
      </c>
      <c r="B331" s="2">
        <v>391.25</v>
      </c>
      <c r="C331" s="3">
        <v>-2.7E-2</v>
      </c>
      <c r="D331" s="3"/>
      <c r="P331" s="1"/>
    </row>
    <row r="332" spans="1:16" x14ac:dyDescent="0.3">
      <c r="A332" s="1">
        <v>35186</v>
      </c>
      <c r="B332" s="2">
        <v>391.65</v>
      </c>
      <c r="C332" s="3">
        <v>-1.6999999999999999E-3</v>
      </c>
      <c r="D332" s="3"/>
      <c r="P332" s="1"/>
    </row>
    <row r="333" spans="1:16" x14ac:dyDescent="0.3">
      <c r="A333" s="1">
        <v>35156</v>
      </c>
      <c r="B333" s="2">
        <v>395.3</v>
      </c>
      <c r="C333" s="3">
        <v>-9.5999999999999992E-3</v>
      </c>
      <c r="D333" s="3"/>
      <c r="P333" s="1"/>
    </row>
    <row r="334" spans="1:16" x14ac:dyDescent="0.3">
      <c r="A334" s="1">
        <v>35125</v>
      </c>
      <c r="B334" s="2">
        <v>399.45</v>
      </c>
      <c r="C334" s="3">
        <v>-1.0800000000000001E-2</v>
      </c>
      <c r="D334" s="3"/>
      <c r="P334" s="1"/>
    </row>
    <row r="335" spans="1:16" x14ac:dyDescent="0.3">
      <c r="A335" s="1">
        <v>35096</v>
      </c>
      <c r="B335" s="2">
        <v>406.15</v>
      </c>
      <c r="C335" s="3">
        <v>-1.6500000000000001E-2</v>
      </c>
      <c r="D335" s="3"/>
      <c r="P335" s="1"/>
    </row>
    <row r="336" spans="1:16" x14ac:dyDescent="0.3">
      <c r="A336" s="1">
        <v>35065</v>
      </c>
      <c r="B336" s="2">
        <v>387.15</v>
      </c>
      <c r="C336" s="3">
        <v>0.05</v>
      </c>
      <c r="D336" s="3"/>
      <c r="P336" s="1"/>
    </row>
    <row r="337" spans="1:16" x14ac:dyDescent="0.3">
      <c r="A337" s="1">
        <v>35034</v>
      </c>
      <c r="B337" s="2">
        <v>387.25</v>
      </c>
      <c r="C337" s="3">
        <v>-5.0000000000000001E-4</v>
      </c>
      <c r="D337" s="3"/>
      <c r="P337" s="1"/>
    </row>
    <row r="338" spans="1:16" x14ac:dyDescent="0.3">
      <c r="A338" s="1">
        <v>35004</v>
      </c>
      <c r="B338" s="2">
        <v>382.6</v>
      </c>
      <c r="C338" s="3">
        <v>1.24E-2</v>
      </c>
      <c r="D338" s="3"/>
      <c r="P338" s="1"/>
    </row>
    <row r="339" spans="1:16" x14ac:dyDescent="0.3">
      <c r="A339" s="1">
        <v>34973</v>
      </c>
      <c r="B339" s="2">
        <v>383.2</v>
      </c>
      <c r="C339" s="3">
        <v>-2.7000000000000001E-3</v>
      </c>
      <c r="D339" s="3"/>
      <c r="P339" s="1"/>
    </row>
    <row r="340" spans="1:16" x14ac:dyDescent="0.3">
      <c r="A340" s="1">
        <v>34943</v>
      </c>
      <c r="B340" s="2">
        <v>382.4</v>
      </c>
      <c r="C340" s="3">
        <v>3.0000000000000001E-3</v>
      </c>
      <c r="D340" s="3"/>
      <c r="P340" s="1"/>
    </row>
    <row r="341" spans="1:16" x14ac:dyDescent="0.3">
      <c r="A341" s="1">
        <v>34912</v>
      </c>
      <c r="B341" s="2">
        <v>382.6</v>
      </c>
      <c r="C341" s="3">
        <v>-4.0000000000000002E-4</v>
      </c>
      <c r="D341" s="3"/>
      <c r="P341" s="1"/>
    </row>
    <row r="342" spans="1:16" x14ac:dyDescent="0.3">
      <c r="A342" s="1">
        <v>34881</v>
      </c>
      <c r="B342" s="2">
        <v>384.55</v>
      </c>
      <c r="C342" s="3">
        <v>-4.7000000000000002E-3</v>
      </c>
      <c r="D342" s="3"/>
      <c r="P342" s="1"/>
    </row>
    <row r="343" spans="1:16" x14ac:dyDescent="0.3">
      <c r="A343" s="1">
        <v>34851</v>
      </c>
      <c r="B343" s="2">
        <v>384.05</v>
      </c>
      <c r="C343" s="3">
        <v>8.0000000000000004E-4</v>
      </c>
      <c r="D343" s="3"/>
      <c r="P343" s="1"/>
    </row>
    <row r="344" spans="1:16" x14ac:dyDescent="0.3">
      <c r="A344" s="1">
        <v>34820</v>
      </c>
      <c r="B344" s="2">
        <v>386.55</v>
      </c>
      <c r="C344" s="3">
        <v>-6.8999999999999999E-3</v>
      </c>
      <c r="D344" s="3"/>
      <c r="P344" s="1"/>
    </row>
    <row r="345" spans="1:16" x14ac:dyDescent="0.3">
      <c r="A345" s="1">
        <v>34790</v>
      </c>
      <c r="B345" s="2">
        <v>391.25</v>
      </c>
      <c r="C345" s="3">
        <v>-1.0200000000000001E-2</v>
      </c>
      <c r="D345" s="3"/>
      <c r="P345" s="1"/>
    </row>
    <row r="346" spans="1:16" x14ac:dyDescent="0.3">
      <c r="A346" s="1">
        <v>34759</v>
      </c>
      <c r="B346" s="2">
        <v>377.25</v>
      </c>
      <c r="C346" s="3">
        <v>3.6900000000000002E-2</v>
      </c>
      <c r="D346" s="3"/>
      <c r="P346" s="1"/>
    </row>
    <row r="347" spans="1:16" x14ac:dyDescent="0.3">
      <c r="A347" s="1">
        <v>34731</v>
      </c>
      <c r="B347" s="2">
        <v>375</v>
      </c>
      <c r="C347" s="3">
        <v>4.7999999999999996E-3</v>
      </c>
      <c r="D347" s="3"/>
      <c r="P347" s="1"/>
    </row>
    <row r="348" spans="1:16" x14ac:dyDescent="0.3">
      <c r="A348" s="1">
        <v>34700</v>
      </c>
      <c r="B348" s="2">
        <v>383.1</v>
      </c>
      <c r="C348" s="3">
        <v>-2.0400000000000001E-2</v>
      </c>
      <c r="D348" s="3"/>
      <c r="P348" s="1"/>
    </row>
    <row r="349" spans="1:16" x14ac:dyDescent="0.3">
      <c r="A349" s="1">
        <v>34669</v>
      </c>
      <c r="B349" s="2">
        <v>380.9</v>
      </c>
      <c r="C349" s="3">
        <v>4.1999999999999997E-3</v>
      </c>
      <c r="D349" s="3"/>
      <c r="P349" s="1"/>
    </row>
    <row r="350" spans="1:16" x14ac:dyDescent="0.3">
      <c r="A350" s="1">
        <v>34639</v>
      </c>
      <c r="B350" s="2">
        <v>383.9</v>
      </c>
      <c r="C350" s="3">
        <v>-7.1999999999999998E-3</v>
      </c>
      <c r="D350" s="3"/>
      <c r="P350" s="1"/>
    </row>
    <row r="351" spans="1:16" x14ac:dyDescent="0.3">
      <c r="A351" s="1">
        <v>34608</v>
      </c>
      <c r="B351" s="2">
        <v>394.95</v>
      </c>
      <c r="C351" s="3">
        <v>-2.75E-2</v>
      </c>
      <c r="D351" s="3"/>
      <c r="P351" s="1"/>
    </row>
    <row r="352" spans="1:16" x14ac:dyDescent="0.3">
      <c r="A352" s="1">
        <v>34578</v>
      </c>
      <c r="B352" s="2">
        <v>386.25</v>
      </c>
      <c r="C352" s="3">
        <v>2.23E-2</v>
      </c>
      <c r="D352" s="3"/>
      <c r="P352" s="1"/>
    </row>
    <row r="353" spans="1:16" x14ac:dyDescent="0.3">
      <c r="A353" s="1">
        <v>34547</v>
      </c>
      <c r="B353" s="2">
        <v>384.5</v>
      </c>
      <c r="C353" s="3">
        <v>7.3000000000000001E-3</v>
      </c>
      <c r="D353" s="3"/>
      <c r="P353" s="1"/>
    </row>
    <row r="354" spans="1:16" x14ac:dyDescent="0.3">
      <c r="A354" s="1">
        <v>34516</v>
      </c>
      <c r="B354" s="2">
        <v>386.2</v>
      </c>
      <c r="C354" s="3">
        <v>-6.0000000000000001E-3</v>
      </c>
      <c r="D354" s="3"/>
      <c r="P354" s="1"/>
    </row>
    <row r="355" spans="1:16" x14ac:dyDescent="0.3">
      <c r="A355" s="1">
        <v>34486</v>
      </c>
      <c r="B355" s="2">
        <v>387</v>
      </c>
      <c r="C355" s="3">
        <v>-2.8E-3</v>
      </c>
      <c r="D355" s="3"/>
      <c r="P355" s="1"/>
    </row>
    <row r="356" spans="1:16" x14ac:dyDescent="0.3">
      <c r="A356" s="1">
        <v>34455</v>
      </c>
      <c r="B356" s="2">
        <v>376.85</v>
      </c>
      <c r="C356" s="3">
        <v>2.63E-2</v>
      </c>
      <c r="D356" s="3"/>
      <c r="P356" s="1"/>
    </row>
    <row r="357" spans="1:16" x14ac:dyDescent="0.3">
      <c r="A357" s="1">
        <v>34425</v>
      </c>
      <c r="B357" s="2">
        <v>392</v>
      </c>
      <c r="C357" s="3">
        <v>-3.7999999999999999E-2</v>
      </c>
      <c r="D357" s="3"/>
      <c r="P357" s="1"/>
    </row>
    <row r="358" spans="1:16" x14ac:dyDescent="0.3">
      <c r="A358" s="1">
        <v>34394</v>
      </c>
      <c r="B358" s="2">
        <v>381.55</v>
      </c>
      <c r="C358" s="3">
        <v>2.7099999999999999E-2</v>
      </c>
      <c r="D358" s="3"/>
      <c r="P358" s="1"/>
    </row>
    <row r="359" spans="1:16" x14ac:dyDescent="0.3">
      <c r="A359" s="1">
        <v>34366</v>
      </c>
      <c r="B359" s="2">
        <v>381.8</v>
      </c>
      <c r="C359" s="3">
        <v>-2E-3</v>
      </c>
      <c r="D359" s="3"/>
      <c r="P359" s="1"/>
    </row>
    <row r="360" spans="1:16" x14ac:dyDescent="0.3">
      <c r="A360" s="1">
        <v>34335</v>
      </c>
      <c r="B360" s="2">
        <v>390.8</v>
      </c>
      <c r="C360" s="3">
        <v>-2.18E-2</v>
      </c>
      <c r="D360" s="3"/>
      <c r="P360" s="1"/>
    </row>
    <row r="361" spans="1:16" x14ac:dyDescent="0.3">
      <c r="A361" s="1">
        <v>34304</v>
      </c>
      <c r="B361" s="2">
        <v>370.4</v>
      </c>
      <c r="C361" s="3">
        <v>5.4800000000000001E-2</v>
      </c>
      <c r="D361" s="3"/>
      <c r="P361" s="1"/>
    </row>
    <row r="362" spans="1:16" x14ac:dyDescent="0.3">
      <c r="A362" s="1">
        <v>34274</v>
      </c>
      <c r="B362" s="2">
        <v>369</v>
      </c>
      <c r="C362" s="3">
        <v>4.3E-3</v>
      </c>
      <c r="D362" s="3"/>
      <c r="P362" s="1"/>
    </row>
    <row r="363" spans="1:16" x14ac:dyDescent="0.3">
      <c r="A363" s="1">
        <v>34243</v>
      </c>
      <c r="B363" s="2">
        <v>355.25</v>
      </c>
      <c r="C363" s="3">
        <v>3.7699999999999997E-2</v>
      </c>
      <c r="D363" s="3"/>
      <c r="P363" s="1"/>
    </row>
    <row r="364" spans="1:16" x14ac:dyDescent="0.3">
      <c r="A364" s="1">
        <v>34213</v>
      </c>
      <c r="B364" s="2">
        <v>372.25</v>
      </c>
      <c r="C364" s="3">
        <v>-4.58E-2</v>
      </c>
      <c r="D364" s="3"/>
      <c r="P364" s="1"/>
    </row>
    <row r="365" spans="1:16" x14ac:dyDescent="0.3">
      <c r="A365" s="1">
        <v>34182</v>
      </c>
      <c r="B365" s="2">
        <v>405.5</v>
      </c>
      <c r="C365" s="3">
        <v>-8.4900000000000003E-2</v>
      </c>
      <c r="D365" s="3"/>
      <c r="P365" s="1"/>
    </row>
    <row r="366" spans="1:16" x14ac:dyDescent="0.3">
      <c r="A366" s="1">
        <v>34151</v>
      </c>
      <c r="B366" s="2">
        <v>377.15</v>
      </c>
      <c r="C366" s="3">
        <v>7.9000000000000001E-2</v>
      </c>
      <c r="D366" s="3"/>
      <c r="P366" s="1"/>
    </row>
    <row r="367" spans="1:16" x14ac:dyDescent="0.3">
      <c r="A367" s="1">
        <v>34121</v>
      </c>
      <c r="B367" s="2">
        <v>378.75</v>
      </c>
      <c r="C367" s="3">
        <v>-4.5999999999999999E-3</v>
      </c>
      <c r="D367" s="3"/>
      <c r="P367" s="1"/>
    </row>
    <row r="368" spans="1:16" x14ac:dyDescent="0.3">
      <c r="A368" s="1">
        <v>34090</v>
      </c>
      <c r="B368" s="2">
        <v>356</v>
      </c>
      <c r="C368" s="3">
        <v>6.5799999999999997E-2</v>
      </c>
      <c r="D368" s="3"/>
      <c r="P368" s="1"/>
    </row>
    <row r="369" spans="1:16" x14ac:dyDescent="0.3">
      <c r="A369" s="1">
        <v>34060</v>
      </c>
      <c r="B369" s="2">
        <v>336.6</v>
      </c>
      <c r="C369" s="3">
        <v>5.5199999999999999E-2</v>
      </c>
      <c r="D369" s="3"/>
      <c r="P369" s="1"/>
    </row>
    <row r="370" spans="1:16" x14ac:dyDescent="0.3">
      <c r="A370" s="1">
        <v>34029</v>
      </c>
      <c r="B370" s="2">
        <v>328.55</v>
      </c>
      <c r="C370" s="3">
        <v>2.5999999999999999E-2</v>
      </c>
      <c r="D370" s="3"/>
      <c r="P370" s="1"/>
    </row>
    <row r="371" spans="1:16" x14ac:dyDescent="0.3">
      <c r="A371" s="1">
        <v>34001</v>
      </c>
      <c r="B371" s="2">
        <v>329.95</v>
      </c>
      <c r="C371" s="3">
        <v>-4.1999999999999997E-3</v>
      </c>
      <c r="D371" s="3"/>
      <c r="P371" s="1"/>
    </row>
    <row r="372" spans="1:16" x14ac:dyDescent="0.3">
      <c r="A372" s="1">
        <v>33970</v>
      </c>
      <c r="B372" s="2">
        <v>332.95</v>
      </c>
      <c r="C372" s="3">
        <v>-9.9000000000000008E-3</v>
      </c>
      <c r="D372" s="3"/>
      <c r="P372" s="1"/>
    </row>
    <row r="373" spans="1:16" x14ac:dyDescent="0.3">
      <c r="A373" s="1">
        <v>33939</v>
      </c>
      <c r="B373" s="2">
        <v>334.3</v>
      </c>
      <c r="C373" s="3">
        <v>-4.1999999999999997E-3</v>
      </c>
      <c r="D373" s="3"/>
      <c r="P373" s="1"/>
    </row>
    <row r="374" spans="1:16" x14ac:dyDescent="0.3">
      <c r="A374" s="1">
        <v>33909</v>
      </c>
      <c r="B374" s="2">
        <v>339.65</v>
      </c>
      <c r="C374" s="3">
        <v>-1.52E-2</v>
      </c>
      <c r="D374" s="3"/>
      <c r="P374" s="1"/>
    </row>
    <row r="375" spans="1:16" x14ac:dyDescent="0.3">
      <c r="A375" s="1">
        <v>33878</v>
      </c>
      <c r="B375" s="2">
        <v>348.5</v>
      </c>
      <c r="C375" s="3">
        <v>-2.5399999999999999E-2</v>
      </c>
      <c r="D375" s="3"/>
      <c r="P375" s="1"/>
    </row>
    <row r="376" spans="1:16" x14ac:dyDescent="0.3">
      <c r="A376" s="1">
        <v>33848</v>
      </c>
      <c r="B376" s="2">
        <v>342.35</v>
      </c>
      <c r="C376" s="3">
        <v>1.78E-2</v>
      </c>
      <c r="D376" s="3"/>
      <c r="P376" s="1"/>
    </row>
    <row r="377" spans="1:16" x14ac:dyDescent="0.3">
      <c r="A377" s="1">
        <v>33817</v>
      </c>
      <c r="B377" s="2">
        <v>358.25</v>
      </c>
      <c r="C377" s="3">
        <v>-4.2999999999999997E-2</v>
      </c>
      <c r="D377" s="3"/>
      <c r="P377" s="1"/>
    </row>
    <row r="378" spans="1:16" x14ac:dyDescent="0.3">
      <c r="A378" s="1">
        <v>33786</v>
      </c>
      <c r="B378" s="2">
        <v>343.3</v>
      </c>
      <c r="C378" s="3">
        <v>4.2500000000000003E-2</v>
      </c>
      <c r="D378" s="3"/>
      <c r="P378" s="1"/>
    </row>
    <row r="379" spans="1:16" x14ac:dyDescent="0.3">
      <c r="A379" s="1">
        <v>33756</v>
      </c>
      <c r="B379" s="2">
        <v>336.75</v>
      </c>
      <c r="C379" s="3">
        <v>1.9900000000000001E-2</v>
      </c>
      <c r="D379" s="3"/>
      <c r="P379" s="1"/>
    </row>
    <row r="380" spans="1:16" x14ac:dyDescent="0.3">
      <c r="A380" s="1">
        <v>33725</v>
      </c>
      <c r="B380" s="2">
        <v>338.65</v>
      </c>
      <c r="C380" s="3">
        <v>-1.8E-3</v>
      </c>
      <c r="D380" s="3"/>
      <c r="P380" s="1"/>
    </row>
    <row r="381" spans="1:16" x14ac:dyDescent="0.3">
      <c r="A381" s="1">
        <v>33695</v>
      </c>
      <c r="B381" s="2">
        <v>345</v>
      </c>
      <c r="C381" s="3">
        <v>-1.8200000000000001E-2</v>
      </c>
      <c r="D381" s="3"/>
      <c r="P381" s="1"/>
    </row>
    <row r="382" spans="1:16" x14ac:dyDescent="0.3">
      <c r="A382" s="1">
        <v>33664</v>
      </c>
      <c r="B382" s="2">
        <v>353.6</v>
      </c>
      <c r="C382" s="3">
        <v>-2.75E-2</v>
      </c>
      <c r="D382" s="3"/>
      <c r="P382" s="1"/>
    </row>
    <row r="383" spans="1:16" x14ac:dyDescent="0.3">
      <c r="A383" s="1">
        <v>33635</v>
      </c>
      <c r="B383" s="2">
        <v>357.8</v>
      </c>
      <c r="C383" s="3">
        <v>-1.09E-2</v>
      </c>
      <c r="D383" s="3"/>
      <c r="P383" s="1"/>
    </row>
    <row r="384" spans="1:16" x14ac:dyDescent="0.3">
      <c r="A384" s="1">
        <v>33604</v>
      </c>
      <c r="B384" s="2">
        <v>354.65</v>
      </c>
      <c r="C384" s="3">
        <v>7.6E-3</v>
      </c>
      <c r="D384" s="3"/>
      <c r="P384" s="1"/>
    </row>
    <row r="385" spans="1:16" x14ac:dyDescent="0.3">
      <c r="A385" s="1">
        <v>33573</v>
      </c>
      <c r="B385" s="2">
        <v>369.1</v>
      </c>
      <c r="C385" s="3">
        <v>-3.6999999999999998E-2</v>
      </c>
      <c r="D385" s="3"/>
      <c r="P385" s="1"/>
    </row>
    <row r="386" spans="1:16" x14ac:dyDescent="0.3">
      <c r="A386" s="1">
        <v>33543</v>
      </c>
      <c r="B386" s="2">
        <v>358.2</v>
      </c>
      <c r="C386" s="3">
        <v>2.7799999999999998E-2</v>
      </c>
      <c r="D386" s="3"/>
      <c r="P386" s="1"/>
    </row>
    <row r="387" spans="1:16" x14ac:dyDescent="0.3">
      <c r="A387" s="1">
        <v>33512</v>
      </c>
      <c r="B387" s="2">
        <v>354.55</v>
      </c>
      <c r="C387" s="3">
        <v>1.0999999999999999E-2</v>
      </c>
      <c r="D387" s="3"/>
      <c r="P387" s="1"/>
    </row>
    <row r="388" spans="1:16" x14ac:dyDescent="0.3">
      <c r="A388" s="1">
        <v>33482</v>
      </c>
      <c r="B388" s="2">
        <v>348.9</v>
      </c>
      <c r="C388" s="3">
        <v>1.5800000000000002E-2</v>
      </c>
      <c r="D388" s="3"/>
      <c r="P388" s="1"/>
    </row>
    <row r="389" spans="1:16" x14ac:dyDescent="0.3">
      <c r="A389" s="1">
        <v>33451</v>
      </c>
      <c r="B389" s="2">
        <v>365.55</v>
      </c>
      <c r="C389" s="3">
        <v>-4.2299999999999997E-2</v>
      </c>
      <c r="D389" s="3"/>
      <c r="P389" s="1"/>
    </row>
    <row r="390" spans="1:16" x14ac:dyDescent="0.3">
      <c r="A390" s="1">
        <v>33420</v>
      </c>
      <c r="B390" s="2">
        <v>370.45</v>
      </c>
      <c r="C390" s="3">
        <v>-1.17E-2</v>
      </c>
      <c r="D390" s="3"/>
      <c r="P390" s="1"/>
    </row>
    <row r="391" spans="1:16" x14ac:dyDescent="0.3">
      <c r="A391" s="1">
        <v>33390</v>
      </c>
      <c r="B391" s="2">
        <v>364.25</v>
      </c>
      <c r="C391" s="3">
        <v>1.8700000000000001E-2</v>
      </c>
      <c r="D391" s="3"/>
      <c r="P391" s="1"/>
    </row>
    <row r="392" spans="1:16" x14ac:dyDescent="0.3">
      <c r="A392" s="1">
        <v>33359</v>
      </c>
      <c r="B392" s="2">
        <v>358.55</v>
      </c>
      <c r="C392" s="3">
        <v>1.37E-2</v>
      </c>
      <c r="D392" s="3"/>
      <c r="P392" s="1"/>
    </row>
    <row r="393" spans="1:16" x14ac:dyDescent="0.3">
      <c r="A393" s="1">
        <v>33329</v>
      </c>
      <c r="B393" s="2">
        <v>359.25</v>
      </c>
      <c r="C393" s="3">
        <v>2.8E-3</v>
      </c>
      <c r="D393" s="3"/>
      <c r="P393" s="1"/>
    </row>
    <row r="394" spans="1:16" x14ac:dyDescent="0.3">
      <c r="A394" s="1">
        <v>33298</v>
      </c>
      <c r="B394" s="2">
        <v>368.45</v>
      </c>
      <c r="C394" s="3">
        <v>-2.8799999999999999E-2</v>
      </c>
      <c r="D394" s="3"/>
      <c r="P394" s="1"/>
    </row>
    <row r="395" spans="1:16" x14ac:dyDescent="0.3">
      <c r="A395" s="1">
        <v>33270</v>
      </c>
      <c r="B395" s="2">
        <v>369.75</v>
      </c>
      <c r="C395" s="3">
        <v>-5.0000000000000001E-4</v>
      </c>
      <c r="D395" s="3"/>
      <c r="P395" s="1"/>
    </row>
    <row r="396" spans="1:16" x14ac:dyDescent="0.3">
      <c r="A396" s="1">
        <v>33239</v>
      </c>
      <c r="B396" s="2">
        <v>393.75</v>
      </c>
      <c r="C396" s="3">
        <v>-6.7799999999999999E-2</v>
      </c>
      <c r="D396" s="3"/>
      <c r="P396" s="1"/>
    </row>
    <row r="397" spans="1:16" x14ac:dyDescent="0.3">
      <c r="A397" s="1">
        <v>33208</v>
      </c>
      <c r="B397" s="2">
        <v>382.9</v>
      </c>
      <c r="C397" s="3">
        <v>2.81E-2</v>
      </c>
      <c r="D397" s="3"/>
      <c r="P397" s="1"/>
    </row>
    <row r="398" spans="1:16" x14ac:dyDescent="0.3">
      <c r="A398" s="1">
        <v>33178</v>
      </c>
      <c r="B398" s="2">
        <v>383.85</v>
      </c>
      <c r="C398" s="3">
        <v>5.4000000000000003E-3</v>
      </c>
      <c r="D398" s="3"/>
      <c r="P398" s="1"/>
    </row>
    <row r="399" spans="1:16" x14ac:dyDescent="0.3">
      <c r="A399" s="1">
        <v>33147</v>
      </c>
      <c r="B399" s="2">
        <v>404.25</v>
      </c>
      <c r="C399" s="3">
        <v>-5.6899999999999999E-2</v>
      </c>
      <c r="D399" s="3"/>
      <c r="P399" s="1"/>
    </row>
    <row r="400" spans="1:16" x14ac:dyDescent="0.3">
      <c r="A400" s="1">
        <v>33117</v>
      </c>
      <c r="B400" s="2">
        <v>389.05</v>
      </c>
      <c r="C400" s="3">
        <v>5.2600000000000001E-2</v>
      </c>
      <c r="D400" s="3"/>
      <c r="P400" s="1"/>
    </row>
    <row r="401" spans="1:16" x14ac:dyDescent="0.3">
      <c r="A401" s="1">
        <v>33086</v>
      </c>
      <c r="B401" s="2">
        <v>375.65</v>
      </c>
      <c r="C401" s="3">
        <v>3.3000000000000002E-2</v>
      </c>
      <c r="D401" s="3"/>
      <c r="P401" s="1"/>
    </row>
    <row r="402" spans="1:16" x14ac:dyDescent="0.3">
      <c r="A402" s="1">
        <v>33055</v>
      </c>
      <c r="B402" s="2">
        <v>359.25</v>
      </c>
      <c r="C402" s="3">
        <v>3.8399999999999997E-2</v>
      </c>
      <c r="D402" s="3"/>
      <c r="P402" s="1"/>
    </row>
    <row r="403" spans="1:16" x14ac:dyDescent="0.3">
      <c r="A403" s="1">
        <v>33025</v>
      </c>
      <c r="B403" s="2">
        <v>364.55</v>
      </c>
      <c r="C403" s="3">
        <v>-1.8800000000000001E-2</v>
      </c>
      <c r="D403" s="3"/>
      <c r="P403" s="1"/>
    </row>
    <row r="404" spans="1:16" x14ac:dyDescent="0.3">
      <c r="A404" s="1">
        <v>32994</v>
      </c>
      <c r="B404" s="2">
        <v>371.6</v>
      </c>
      <c r="C404" s="3">
        <v>-1.3599999999999999E-2</v>
      </c>
      <c r="D404" s="3"/>
      <c r="P404" s="1"/>
    </row>
    <row r="405" spans="1:16" x14ac:dyDescent="0.3">
      <c r="A405" s="1">
        <v>32964</v>
      </c>
      <c r="B405" s="2">
        <v>370.55</v>
      </c>
      <c r="C405" s="3">
        <v>-4.1999999999999997E-3</v>
      </c>
      <c r="D405" s="3"/>
      <c r="P405" s="1"/>
    </row>
    <row r="406" spans="1:16" x14ac:dyDescent="0.3">
      <c r="A406" s="1">
        <v>32933</v>
      </c>
      <c r="B406" s="2">
        <v>408.85</v>
      </c>
      <c r="C406" s="3">
        <v>-8.9200000000000002E-2</v>
      </c>
      <c r="D406" s="3"/>
      <c r="P406" s="1"/>
    </row>
    <row r="407" spans="1:16" x14ac:dyDescent="0.3">
      <c r="A407" s="1">
        <v>32905</v>
      </c>
      <c r="B407" s="2">
        <v>418.45</v>
      </c>
      <c r="C407" s="3">
        <v>-1.2E-2</v>
      </c>
      <c r="D407" s="3"/>
      <c r="P407" s="1"/>
    </row>
    <row r="408" spans="1:16" x14ac:dyDescent="0.3">
      <c r="A408" s="1">
        <v>32874</v>
      </c>
      <c r="B408" s="2">
        <v>403.85</v>
      </c>
      <c r="C408" s="3">
        <v>2.1499999999999998E-2</v>
      </c>
      <c r="D408" s="3"/>
      <c r="P408" s="1"/>
    </row>
    <row r="409" spans="1:16" x14ac:dyDescent="0.3">
      <c r="A409" s="1">
        <v>32843</v>
      </c>
      <c r="B409" s="2">
        <v>415.95</v>
      </c>
      <c r="C409" s="3">
        <v>-2.1000000000000001E-2</v>
      </c>
      <c r="D409" s="3"/>
      <c r="P409" s="1"/>
    </row>
    <row r="410" spans="1:16" x14ac:dyDescent="0.3">
      <c r="A410" s="1">
        <v>32813</v>
      </c>
      <c r="B410" s="2">
        <v>375.3</v>
      </c>
      <c r="C410" s="3">
        <v>0.1011</v>
      </c>
      <c r="D410" s="3"/>
      <c r="P410" s="1"/>
    </row>
    <row r="411" spans="1:16" x14ac:dyDescent="0.3">
      <c r="A411" s="1">
        <v>32782</v>
      </c>
      <c r="B411" s="2">
        <v>366.91</v>
      </c>
      <c r="C411" s="3">
        <v>2.12E-2</v>
      </c>
      <c r="D411" s="3"/>
      <c r="P411" s="1"/>
    </row>
    <row r="412" spans="1:16" x14ac:dyDescent="0.3">
      <c r="A412" s="1">
        <v>32752</v>
      </c>
      <c r="B412" s="2">
        <v>359.4</v>
      </c>
      <c r="C412" s="3">
        <v>2.1899999999999999E-2</v>
      </c>
      <c r="D412" s="3"/>
      <c r="P412" s="1"/>
    </row>
    <row r="413" spans="1:16" x14ac:dyDescent="0.3">
      <c r="A413" s="1">
        <v>32721</v>
      </c>
      <c r="B413" s="2">
        <v>370.47</v>
      </c>
      <c r="C413" s="3">
        <v>-3.1800000000000002E-2</v>
      </c>
      <c r="D413" s="3"/>
      <c r="P413" s="1"/>
    </row>
    <row r="414" spans="1:16" x14ac:dyDescent="0.3">
      <c r="A414" s="1">
        <v>32690</v>
      </c>
      <c r="B414" s="2">
        <v>377.37</v>
      </c>
      <c r="C414" s="3">
        <v>-8.9999999999999993E-3</v>
      </c>
      <c r="D414" s="3"/>
      <c r="P414" s="1"/>
    </row>
    <row r="415" spans="1:16" x14ac:dyDescent="0.3">
      <c r="A415" s="1">
        <v>32660</v>
      </c>
      <c r="B415" s="2">
        <v>362.46</v>
      </c>
      <c r="C415" s="3">
        <v>3.3799999999999997E-2</v>
      </c>
      <c r="D415" s="3"/>
      <c r="P415" s="1"/>
    </row>
    <row r="416" spans="1:16" x14ac:dyDescent="0.3">
      <c r="A416" s="1">
        <v>32629</v>
      </c>
      <c r="B416" s="2">
        <v>378.37</v>
      </c>
      <c r="C416" s="3">
        <v>-4.3700000000000003E-2</v>
      </c>
      <c r="D416" s="3"/>
      <c r="P416" s="1"/>
    </row>
    <row r="417" spans="1:16" x14ac:dyDescent="0.3">
      <c r="A417" s="1">
        <v>32599</v>
      </c>
      <c r="B417" s="2">
        <v>386.07</v>
      </c>
      <c r="C417" s="3">
        <v>-1.7999999999999999E-2</v>
      </c>
      <c r="D417" s="3"/>
      <c r="P417" s="1"/>
    </row>
    <row r="418" spans="1:16" x14ac:dyDescent="0.3">
      <c r="A418" s="1">
        <v>32568</v>
      </c>
      <c r="B418" s="2">
        <v>386.72</v>
      </c>
      <c r="C418" s="3">
        <v>-5.7999999999999996E-3</v>
      </c>
      <c r="D418" s="3"/>
      <c r="P418" s="1"/>
    </row>
    <row r="419" spans="1:16" x14ac:dyDescent="0.3">
      <c r="A419" s="1">
        <v>32540</v>
      </c>
      <c r="B419" s="2">
        <v>394.25</v>
      </c>
      <c r="C419" s="3">
        <v>-8.6999999999999994E-3</v>
      </c>
      <c r="D419" s="3"/>
      <c r="P419" s="1"/>
    </row>
    <row r="420" spans="1:16" x14ac:dyDescent="0.3">
      <c r="A420" s="1">
        <v>32509</v>
      </c>
      <c r="B420" s="2">
        <v>413.93</v>
      </c>
      <c r="C420" s="3">
        <v>-4.6600000000000003E-2</v>
      </c>
      <c r="D420" s="3"/>
      <c r="P420" s="1"/>
    </row>
    <row r="421" spans="1:16" x14ac:dyDescent="0.3">
      <c r="A421" s="1">
        <v>32478</v>
      </c>
      <c r="B421" s="2">
        <v>425.81</v>
      </c>
      <c r="C421" s="3">
        <v>-3.3500000000000002E-2</v>
      </c>
      <c r="D421" s="3"/>
      <c r="P421" s="1"/>
    </row>
    <row r="422" spans="1:16" x14ac:dyDescent="0.3">
      <c r="A422" s="1">
        <v>32448</v>
      </c>
      <c r="B422" s="2">
        <v>412.05</v>
      </c>
      <c r="C422" s="3">
        <v>2.7799999999999998E-2</v>
      </c>
      <c r="D422" s="3"/>
      <c r="P422" s="1"/>
    </row>
    <row r="423" spans="1:16" x14ac:dyDescent="0.3">
      <c r="A423" s="1">
        <v>32417</v>
      </c>
      <c r="B423" s="2">
        <v>399.12</v>
      </c>
      <c r="C423" s="3">
        <v>4.5999999999999999E-2</v>
      </c>
      <c r="D423" s="3"/>
      <c r="P423" s="1"/>
    </row>
    <row r="424" spans="1:16" x14ac:dyDescent="0.3">
      <c r="A424" s="1">
        <v>32387</v>
      </c>
      <c r="B424" s="2">
        <v>431.03</v>
      </c>
      <c r="C424" s="3">
        <v>-8.4900000000000003E-2</v>
      </c>
      <c r="D424" s="3"/>
      <c r="P424" s="1"/>
    </row>
    <row r="425" spans="1:16" x14ac:dyDescent="0.3">
      <c r="A425" s="1">
        <v>32356</v>
      </c>
      <c r="B425" s="2">
        <v>437.44</v>
      </c>
      <c r="C425" s="3">
        <v>-1.18E-2</v>
      </c>
      <c r="D425" s="3"/>
      <c r="P425" s="1"/>
    </row>
    <row r="426" spans="1:16" x14ac:dyDescent="0.3">
      <c r="A426" s="1">
        <v>32325</v>
      </c>
      <c r="B426" s="2">
        <v>437.83</v>
      </c>
      <c r="C426" s="3">
        <v>1.8E-3</v>
      </c>
      <c r="D426" s="3"/>
      <c r="P426" s="1"/>
    </row>
    <row r="427" spans="1:16" x14ac:dyDescent="0.3">
      <c r="A427" s="1">
        <v>32295</v>
      </c>
      <c r="B427" s="2">
        <v>460.17</v>
      </c>
      <c r="C427" s="3">
        <v>-4.2900000000000001E-2</v>
      </c>
      <c r="D427" s="3"/>
      <c r="P427" s="1"/>
    </row>
    <row r="428" spans="1:16" x14ac:dyDescent="0.3">
      <c r="A428" s="1">
        <v>32264</v>
      </c>
      <c r="B428" s="2">
        <v>450.73</v>
      </c>
      <c r="C428" s="3">
        <v>9.9000000000000008E-3</v>
      </c>
      <c r="D428" s="3"/>
      <c r="P428" s="1"/>
    </row>
    <row r="429" spans="1:16" x14ac:dyDescent="0.3">
      <c r="A429" s="1">
        <v>32234</v>
      </c>
      <c r="B429" s="2">
        <v>458.68</v>
      </c>
      <c r="C429" s="3">
        <v>-8.6E-3</v>
      </c>
      <c r="D429" s="3"/>
      <c r="P429" s="1"/>
    </row>
    <row r="430" spans="1:16" x14ac:dyDescent="0.3">
      <c r="A430" s="1">
        <v>32203</v>
      </c>
      <c r="B430" s="2">
        <v>431.55</v>
      </c>
      <c r="C430" s="3">
        <v>5.4899999999999997E-2</v>
      </c>
      <c r="D430" s="3"/>
      <c r="P430" s="1"/>
    </row>
    <row r="431" spans="1:16" x14ac:dyDescent="0.3">
      <c r="A431" s="1">
        <v>32174</v>
      </c>
      <c r="B431" s="2">
        <v>455.8</v>
      </c>
      <c r="C431" s="3">
        <v>-5.2400000000000002E-2</v>
      </c>
      <c r="D431" s="3"/>
      <c r="P431" s="1"/>
    </row>
    <row r="432" spans="1:16" x14ac:dyDescent="0.3">
      <c r="A432" s="1">
        <v>32143</v>
      </c>
      <c r="B432" s="2">
        <v>488.92</v>
      </c>
      <c r="C432" s="3">
        <v>-6.5500000000000003E-2</v>
      </c>
      <c r="D432" s="3"/>
      <c r="P432" s="1"/>
    </row>
    <row r="433" spans="1:16" x14ac:dyDescent="0.3">
      <c r="A433" s="1">
        <v>32112</v>
      </c>
      <c r="B433" s="2">
        <v>492.67</v>
      </c>
      <c r="C433" s="3">
        <v>-9.4000000000000004E-3</v>
      </c>
      <c r="D433" s="3"/>
      <c r="P433" s="1"/>
    </row>
    <row r="434" spans="1:16" x14ac:dyDescent="0.3">
      <c r="A434" s="1">
        <v>32082</v>
      </c>
      <c r="B434" s="2">
        <v>471</v>
      </c>
      <c r="C434" s="3">
        <v>4.65E-2</v>
      </c>
      <c r="D434" s="3"/>
      <c r="P434" s="1"/>
    </row>
    <row r="435" spans="1:16" x14ac:dyDescent="0.3">
      <c r="A435" s="1">
        <v>32051</v>
      </c>
      <c r="B435" s="2">
        <v>455.67</v>
      </c>
      <c r="C435" s="3">
        <v>2.1100000000000001E-2</v>
      </c>
      <c r="D435" s="3"/>
      <c r="P435" s="1"/>
    </row>
    <row r="436" spans="1:16" x14ac:dyDescent="0.3">
      <c r="A436" s="1">
        <v>32021</v>
      </c>
      <c r="B436" s="2">
        <v>455.96</v>
      </c>
      <c r="C436" s="3">
        <v>1.35E-2</v>
      </c>
      <c r="D436" s="3"/>
      <c r="P436" s="1"/>
    </row>
    <row r="437" spans="1:16" x14ac:dyDescent="0.3">
      <c r="A437" s="1">
        <v>31990</v>
      </c>
      <c r="B437" s="2">
        <v>474.94</v>
      </c>
      <c r="C437" s="3">
        <v>-2.3400000000000001E-2</v>
      </c>
      <c r="D437" s="3"/>
      <c r="P437" s="1"/>
    </row>
    <row r="438" spans="1:16" x14ac:dyDescent="0.3">
      <c r="A438" s="1">
        <v>31959</v>
      </c>
      <c r="B438" s="2">
        <v>450.48</v>
      </c>
      <c r="C438" s="3">
        <v>3.3599999999999998E-2</v>
      </c>
      <c r="D438" s="3"/>
      <c r="P438" s="1"/>
    </row>
    <row r="439" spans="1:16" x14ac:dyDescent="0.3">
      <c r="A439" s="1">
        <v>31929</v>
      </c>
      <c r="B439" s="2">
        <v>450.48</v>
      </c>
      <c r="C439" s="3">
        <v>-5.7999999999999996E-3</v>
      </c>
      <c r="D439" s="3"/>
      <c r="P439" s="1"/>
    </row>
    <row r="440" spans="1:16" x14ac:dyDescent="0.3">
      <c r="A440" s="1">
        <v>31898</v>
      </c>
      <c r="B440" s="2">
        <v>456.53</v>
      </c>
      <c r="C440" s="3">
        <v>-5.1000000000000004E-3</v>
      </c>
      <c r="D440" s="3"/>
      <c r="P440" s="1"/>
    </row>
    <row r="441" spans="1:16" x14ac:dyDescent="0.3">
      <c r="A441" s="1">
        <v>31868</v>
      </c>
      <c r="B441" s="2">
        <v>419.72</v>
      </c>
      <c r="C441" s="3">
        <v>8.5800000000000001E-2</v>
      </c>
      <c r="D441" s="3"/>
      <c r="P441" s="1"/>
    </row>
    <row r="442" spans="1:16" x14ac:dyDescent="0.3">
      <c r="A442" s="1">
        <v>31837</v>
      </c>
      <c r="B442" s="2">
        <v>405.71</v>
      </c>
      <c r="C442" s="3">
        <v>3.0800000000000001E-2</v>
      </c>
      <c r="D442" s="3"/>
      <c r="P442" s="1"/>
    </row>
    <row r="443" spans="1:16" x14ac:dyDescent="0.3">
      <c r="A443" s="1">
        <v>31809</v>
      </c>
      <c r="B443" s="2">
        <v>407.34</v>
      </c>
      <c r="C443" s="3">
        <v>4.5999999999999999E-3</v>
      </c>
      <c r="D443" s="3"/>
      <c r="P443" s="1"/>
    </row>
    <row r="444" spans="1:16" x14ac:dyDescent="0.3">
      <c r="A444" s="1">
        <v>31778</v>
      </c>
      <c r="B444" s="2">
        <v>406.9</v>
      </c>
      <c r="C444" s="3">
        <v>3.39E-2</v>
      </c>
      <c r="D444" s="3"/>
      <c r="P444" s="1"/>
    </row>
    <row r="445" spans="1:16" x14ac:dyDescent="0.3">
      <c r="A445" s="1">
        <v>31747</v>
      </c>
      <c r="B445" s="2">
        <v>400.43</v>
      </c>
      <c r="C445" s="3">
        <v>3.2000000000000002E-3</v>
      </c>
      <c r="D445" s="3"/>
      <c r="P445" s="1"/>
    </row>
    <row r="446" spans="1:16" x14ac:dyDescent="0.3">
      <c r="A446" s="1">
        <v>31717</v>
      </c>
      <c r="B446" s="2">
        <v>406.16</v>
      </c>
      <c r="C446" s="3">
        <v>-2.7300000000000001E-2</v>
      </c>
      <c r="D446" s="3"/>
      <c r="P446" s="1"/>
    </row>
    <row r="447" spans="1:16" x14ac:dyDescent="0.3">
      <c r="A447" s="1">
        <v>31686</v>
      </c>
      <c r="B447" s="2">
        <v>426.23</v>
      </c>
      <c r="C447" s="3">
        <v>-5.4199999999999998E-2</v>
      </c>
      <c r="D447" s="3"/>
      <c r="P447" s="1"/>
    </row>
    <row r="448" spans="1:16" x14ac:dyDescent="0.3">
      <c r="A448" s="1">
        <v>31656</v>
      </c>
      <c r="B448" s="2">
        <v>389.48</v>
      </c>
      <c r="C448" s="3">
        <v>0.1026</v>
      </c>
      <c r="D448" s="3"/>
      <c r="P448" s="1"/>
    </row>
    <row r="449" spans="1:16" x14ac:dyDescent="0.3">
      <c r="A449" s="1">
        <v>31625</v>
      </c>
      <c r="B449" s="2">
        <v>358.8</v>
      </c>
      <c r="C449" s="3">
        <v>8.1199999999999994E-2</v>
      </c>
      <c r="D449" s="3"/>
      <c r="P449" s="1"/>
    </row>
    <row r="450" spans="1:16" x14ac:dyDescent="0.3">
      <c r="A450" s="1">
        <v>31594</v>
      </c>
      <c r="B450" s="2">
        <v>343.41</v>
      </c>
      <c r="C450" s="3">
        <v>3.2399999999999998E-2</v>
      </c>
      <c r="D450" s="3"/>
      <c r="P450" s="1"/>
    </row>
    <row r="451" spans="1:16" x14ac:dyDescent="0.3">
      <c r="A451" s="1">
        <v>31564</v>
      </c>
      <c r="B451" s="2">
        <v>340.4</v>
      </c>
      <c r="C451" s="3">
        <v>1.04E-2</v>
      </c>
      <c r="D451" s="3"/>
      <c r="P451" s="1"/>
    </row>
    <row r="452" spans="1:16" x14ac:dyDescent="0.3">
      <c r="A452" s="1">
        <v>31533</v>
      </c>
      <c r="B452" s="2">
        <v>345.3</v>
      </c>
      <c r="C452" s="3">
        <v>-1.6500000000000001E-2</v>
      </c>
      <c r="D452" s="3"/>
      <c r="P452" s="1"/>
    </row>
    <row r="453" spans="1:16" x14ac:dyDescent="0.3">
      <c r="A453" s="1">
        <v>31503</v>
      </c>
      <c r="B453" s="2">
        <v>333.1</v>
      </c>
      <c r="C453" s="3">
        <v>2.2499999999999999E-2</v>
      </c>
      <c r="D453" s="3"/>
      <c r="P453" s="1"/>
    </row>
    <row r="454" spans="1:16" x14ac:dyDescent="0.3">
      <c r="A454" s="1">
        <v>31472</v>
      </c>
      <c r="B454" s="2">
        <v>335.6</v>
      </c>
      <c r="C454" s="3">
        <v>0</v>
      </c>
      <c r="D454" s="3"/>
      <c r="P454" s="1"/>
    </row>
    <row r="455" spans="1:16" x14ac:dyDescent="0.3">
      <c r="A455" s="1">
        <v>31444</v>
      </c>
      <c r="B455" s="2">
        <v>347.3</v>
      </c>
      <c r="C455" s="3">
        <v>-3.5400000000000001E-2</v>
      </c>
      <c r="D455" s="3"/>
      <c r="P455" s="1"/>
    </row>
    <row r="456" spans="1:16" x14ac:dyDescent="0.3">
      <c r="A456" s="1">
        <v>31413</v>
      </c>
      <c r="B456" s="2">
        <v>326.5</v>
      </c>
      <c r="C456" s="3">
        <v>6.3100000000000003E-2</v>
      </c>
      <c r="D456" s="3"/>
      <c r="P456" s="1"/>
    </row>
    <row r="457" spans="1:16" x14ac:dyDescent="0.3">
      <c r="A457" s="1">
        <v>31382</v>
      </c>
      <c r="B457" s="2">
        <v>321.7</v>
      </c>
      <c r="C457" s="3">
        <v>4.0000000000000001E-3</v>
      </c>
      <c r="D457" s="3"/>
      <c r="P457" s="1"/>
    </row>
    <row r="458" spans="1:16" x14ac:dyDescent="0.3">
      <c r="A458" s="1">
        <v>31352</v>
      </c>
      <c r="B458" s="2">
        <v>323.7</v>
      </c>
      <c r="C458" s="3">
        <v>9.4999999999999998E-3</v>
      </c>
      <c r="D458" s="3"/>
      <c r="P458" s="1"/>
    </row>
    <row r="459" spans="1:16" x14ac:dyDescent="0.3">
      <c r="A459" s="1">
        <v>31321</v>
      </c>
      <c r="B459" s="2">
        <v>322.5</v>
      </c>
      <c r="C459" s="3">
        <v>-2.0999999999999999E-3</v>
      </c>
      <c r="D459" s="3"/>
      <c r="P459" s="1"/>
    </row>
    <row r="460" spans="1:16" x14ac:dyDescent="0.3">
      <c r="A460" s="1">
        <v>31291</v>
      </c>
      <c r="B460" s="2">
        <v>328.2</v>
      </c>
      <c r="C460" s="3">
        <v>-2.1600000000000001E-2</v>
      </c>
      <c r="D460" s="3"/>
      <c r="P460" s="1"/>
    </row>
    <row r="461" spans="1:16" x14ac:dyDescent="0.3">
      <c r="A461" s="1">
        <v>31260</v>
      </c>
      <c r="B461" s="2">
        <v>322.10000000000002</v>
      </c>
      <c r="C461" s="3">
        <v>1.7399999999999999E-2</v>
      </c>
      <c r="D461" s="3"/>
      <c r="P461" s="1"/>
    </row>
    <row r="462" spans="1:16" x14ac:dyDescent="0.3">
      <c r="A462" s="1">
        <v>31229</v>
      </c>
      <c r="B462" s="2">
        <v>313.89999999999998</v>
      </c>
      <c r="C462" s="3">
        <v>3.0800000000000001E-2</v>
      </c>
      <c r="D462" s="3"/>
      <c r="P462" s="1"/>
    </row>
    <row r="463" spans="1:16" x14ac:dyDescent="0.3">
      <c r="A463" s="1">
        <v>31199</v>
      </c>
      <c r="B463" s="2">
        <v>318.10000000000002</v>
      </c>
      <c r="C463" s="3">
        <v>1.18E-2</v>
      </c>
      <c r="D463" s="3"/>
      <c r="P463" s="1"/>
    </row>
    <row r="464" spans="1:16" x14ac:dyDescent="0.3">
      <c r="A464" s="1">
        <v>31168</v>
      </c>
      <c r="B464" s="2">
        <v>312.5</v>
      </c>
      <c r="C464" s="3">
        <v>-2.2700000000000001E-2</v>
      </c>
      <c r="D464" s="3"/>
      <c r="P464" s="1"/>
    </row>
    <row r="465" spans="1:16" x14ac:dyDescent="0.3">
      <c r="A465" s="1">
        <v>31138</v>
      </c>
      <c r="B465" s="2">
        <v>321.10000000000002</v>
      </c>
      <c r="C465" s="3">
        <v>-2.4E-2</v>
      </c>
      <c r="D465" s="3"/>
      <c r="P465" s="1"/>
    </row>
    <row r="466" spans="1:16" x14ac:dyDescent="0.3">
      <c r="A466" s="1">
        <v>31107</v>
      </c>
      <c r="B466" s="2">
        <v>287.2</v>
      </c>
      <c r="C466" s="3">
        <v>0.14419999999999999</v>
      </c>
      <c r="D466" s="3"/>
      <c r="P466" s="1"/>
    </row>
    <row r="467" spans="1:16" x14ac:dyDescent="0.3">
      <c r="A467" s="1">
        <v>31079</v>
      </c>
      <c r="B467" s="2">
        <v>303.60000000000002</v>
      </c>
      <c r="C467" s="3">
        <v>-6.1600000000000002E-2</v>
      </c>
      <c r="D467" s="3"/>
      <c r="P467" s="1"/>
    </row>
    <row r="468" spans="1:16" x14ac:dyDescent="0.3">
      <c r="A468" s="1">
        <v>31048</v>
      </c>
      <c r="B468" s="2">
        <v>305.5</v>
      </c>
      <c r="C468" s="3">
        <v>-5.4999999999999997E-3</v>
      </c>
      <c r="D468" s="3"/>
      <c r="P468" s="1"/>
    </row>
    <row r="469" spans="1:16" x14ac:dyDescent="0.3">
      <c r="A469" s="1">
        <v>31017</v>
      </c>
      <c r="B469" s="2">
        <v>329.5</v>
      </c>
      <c r="C469" s="3">
        <v>-6.2899999999999998E-2</v>
      </c>
      <c r="D469" s="3"/>
      <c r="P469" s="1"/>
    </row>
    <row r="470" spans="1:16" x14ac:dyDescent="0.3">
      <c r="A470" s="1">
        <v>30987</v>
      </c>
      <c r="B470" s="2">
        <v>333.8</v>
      </c>
      <c r="C470" s="3">
        <v>-1.35E-2</v>
      </c>
      <c r="D470" s="3"/>
      <c r="P470" s="1"/>
    </row>
    <row r="471" spans="1:16" x14ac:dyDescent="0.3">
      <c r="A471" s="1">
        <v>30956</v>
      </c>
      <c r="B471" s="2">
        <v>345.4</v>
      </c>
      <c r="C471" s="3">
        <v>-2.9700000000000001E-2</v>
      </c>
      <c r="D471" s="3"/>
      <c r="P471" s="1"/>
    </row>
    <row r="472" spans="1:16" x14ac:dyDescent="0.3">
      <c r="A472" s="1">
        <v>30926</v>
      </c>
      <c r="B472" s="2">
        <v>341.2</v>
      </c>
      <c r="C472" s="3">
        <v>-1.29E-2</v>
      </c>
      <c r="D472" s="3"/>
      <c r="P472" s="1"/>
    </row>
    <row r="473" spans="1:16" x14ac:dyDescent="0.3">
      <c r="A473" s="1">
        <v>30895</v>
      </c>
      <c r="B473" s="2">
        <v>339</v>
      </c>
      <c r="C473" s="3">
        <v>1.72E-2</v>
      </c>
      <c r="D473" s="3"/>
      <c r="P473" s="1"/>
    </row>
    <row r="474" spans="1:16" x14ac:dyDescent="0.3">
      <c r="A474" s="1">
        <v>30864</v>
      </c>
      <c r="B474" s="2">
        <v>370</v>
      </c>
      <c r="C474" s="3">
        <v>-8.2299999999999998E-2</v>
      </c>
      <c r="D474" s="3"/>
      <c r="P474" s="1"/>
    </row>
    <row r="475" spans="1:16" x14ac:dyDescent="0.3">
      <c r="A475" s="1">
        <v>30834</v>
      </c>
      <c r="B475" s="2">
        <v>393.7</v>
      </c>
      <c r="C475" s="3">
        <v>-2.92E-2</v>
      </c>
      <c r="D475" s="3"/>
      <c r="P475" s="1"/>
    </row>
    <row r="476" spans="1:16" x14ac:dyDescent="0.3">
      <c r="A476" s="1">
        <v>30803</v>
      </c>
      <c r="B476" s="2">
        <v>376.5</v>
      </c>
      <c r="C476" s="3">
        <v>2.24E-2</v>
      </c>
      <c r="D476" s="3"/>
      <c r="P476" s="1"/>
    </row>
    <row r="477" spans="1:16" x14ac:dyDescent="0.3">
      <c r="A477" s="1">
        <v>30773</v>
      </c>
      <c r="B477" s="2">
        <v>387.2</v>
      </c>
      <c r="C477" s="3">
        <v>-3.27E-2</v>
      </c>
      <c r="D477" s="3"/>
      <c r="P477" s="1"/>
    </row>
    <row r="478" spans="1:16" x14ac:dyDescent="0.3">
      <c r="A478" s="1">
        <v>30742</v>
      </c>
      <c r="B478" s="2">
        <v>392.7</v>
      </c>
      <c r="C478" s="3">
        <v>-1.4500000000000001E-2</v>
      </c>
      <c r="D478" s="3"/>
      <c r="P478" s="1"/>
    </row>
    <row r="479" spans="1:16" x14ac:dyDescent="0.3">
      <c r="A479" s="1">
        <v>30713</v>
      </c>
      <c r="B479" s="2">
        <v>378.1</v>
      </c>
      <c r="C479" s="3">
        <v>5.4899999999999997E-2</v>
      </c>
      <c r="D479" s="3"/>
      <c r="P479" s="1"/>
    </row>
    <row r="480" spans="1:16" x14ac:dyDescent="0.3">
      <c r="A480" s="1">
        <v>30682</v>
      </c>
      <c r="B480" s="2">
        <v>383</v>
      </c>
      <c r="C480" s="3">
        <v>-2.0400000000000001E-2</v>
      </c>
      <c r="D480" s="3"/>
      <c r="P480" s="1"/>
    </row>
    <row r="481" spans="1:16" x14ac:dyDescent="0.3">
      <c r="A481" s="1">
        <v>30651</v>
      </c>
      <c r="B481" s="2">
        <v>399.2</v>
      </c>
      <c r="C481" s="3">
        <v>-5.8000000000000003E-2</v>
      </c>
      <c r="D481" s="3"/>
      <c r="P481" s="1"/>
    </row>
    <row r="482" spans="1:16" x14ac:dyDescent="0.3">
      <c r="A482" s="1">
        <v>30621</v>
      </c>
      <c r="B482" s="2">
        <v>377.7</v>
      </c>
      <c r="C482" s="3">
        <v>6.0199999999999997E-2</v>
      </c>
      <c r="D482" s="3"/>
      <c r="P482" s="1"/>
    </row>
    <row r="483" spans="1:16" x14ac:dyDescent="0.3">
      <c r="A483" s="1">
        <v>30590</v>
      </c>
      <c r="B483" s="2">
        <v>389</v>
      </c>
      <c r="C483" s="3">
        <v>-5.6800000000000003E-2</v>
      </c>
      <c r="D483" s="3"/>
      <c r="P483" s="1"/>
    </row>
    <row r="484" spans="1:16" x14ac:dyDescent="0.3">
      <c r="A484" s="1">
        <v>30560</v>
      </c>
      <c r="B484" s="2">
        <v>416.6</v>
      </c>
      <c r="C484" s="3">
        <v>-2.2200000000000001E-2</v>
      </c>
      <c r="D484" s="3"/>
      <c r="P484" s="1"/>
    </row>
    <row r="485" spans="1:16" x14ac:dyDescent="0.3">
      <c r="A485" s="1">
        <v>30529</v>
      </c>
      <c r="B485" s="2">
        <v>411.2</v>
      </c>
      <c r="C485" s="3">
        <v>-1.8499999999999999E-2</v>
      </c>
      <c r="D485" s="3"/>
      <c r="P485" s="1"/>
    </row>
    <row r="486" spans="1:16" x14ac:dyDescent="0.3">
      <c r="A486" s="1">
        <v>30498</v>
      </c>
      <c r="B486" s="2">
        <v>416.2</v>
      </c>
      <c r="C486" s="3">
        <v>1.44E-2</v>
      </c>
      <c r="D486" s="3"/>
      <c r="P486" s="1"/>
    </row>
    <row r="487" spans="1:16" x14ac:dyDescent="0.3">
      <c r="A487" s="1">
        <v>30468</v>
      </c>
      <c r="B487" s="2">
        <v>410</v>
      </c>
      <c r="C487" s="3">
        <v>-4.9099999999999998E-2</v>
      </c>
      <c r="D487" s="3"/>
      <c r="P487" s="1"/>
    </row>
    <row r="488" spans="1:16" x14ac:dyDescent="0.3">
      <c r="A488" s="1">
        <v>30437</v>
      </c>
      <c r="B488" s="2">
        <v>428.5</v>
      </c>
      <c r="C488" s="3">
        <v>1.9300000000000001E-2</v>
      </c>
      <c r="D488" s="3"/>
      <c r="P488" s="1"/>
    </row>
    <row r="489" spans="1:16" x14ac:dyDescent="0.3">
      <c r="A489" s="1">
        <v>30407</v>
      </c>
      <c r="B489" s="2">
        <v>417</v>
      </c>
      <c r="C489" s="3">
        <v>3.5000000000000003E-2</v>
      </c>
      <c r="D489" s="3"/>
      <c r="P489" s="1"/>
    </row>
    <row r="490" spans="1:16" x14ac:dyDescent="0.3">
      <c r="A490" s="1">
        <v>30376</v>
      </c>
      <c r="B490" s="2">
        <v>414</v>
      </c>
      <c r="C490" s="3">
        <v>1.52E-2</v>
      </c>
      <c r="D490" s="3"/>
      <c r="P490" s="1"/>
    </row>
    <row r="491" spans="1:16" x14ac:dyDescent="0.3">
      <c r="A491" s="1">
        <v>30348</v>
      </c>
      <c r="B491" s="2">
        <v>508.5</v>
      </c>
      <c r="C491" s="3">
        <v>-0.1822</v>
      </c>
      <c r="D491" s="3"/>
      <c r="P491" s="1"/>
    </row>
    <row r="492" spans="1:16" x14ac:dyDescent="0.3">
      <c r="A492" s="1">
        <v>30317</v>
      </c>
      <c r="B492" s="2">
        <v>452</v>
      </c>
      <c r="C492" s="3">
        <v>9.3200000000000005E-2</v>
      </c>
      <c r="D492" s="3"/>
      <c r="P492" s="1"/>
    </row>
    <row r="493" spans="1:16" x14ac:dyDescent="0.3">
      <c r="A493" s="1">
        <v>30286</v>
      </c>
      <c r="B493" s="2">
        <v>440.2</v>
      </c>
      <c r="C493" s="3">
        <v>4.7899999999999998E-2</v>
      </c>
      <c r="D493" s="3"/>
      <c r="P493" s="1"/>
    </row>
    <row r="494" spans="1:16" x14ac:dyDescent="0.3">
      <c r="A494" s="1">
        <v>30256</v>
      </c>
      <c r="B494" s="2">
        <v>427.5</v>
      </c>
      <c r="C494" s="3">
        <v>4.2599999999999999E-2</v>
      </c>
      <c r="D494" s="3"/>
      <c r="P494" s="1"/>
    </row>
    <row r="495" spans="1:16" x14ac:dyDescent="0.3">
      <c r="A495" s="1">
        <v>30225</v>
      </c>
      <c r="B495" s="2">
        <v>402</v>
      </c>
      <c r="C495" s="3">
        <v>5.3400000000000003E-2</v>
      </c>
      <c r="D495" s="3"/>
      <c r="P495" s="1"/>
    </row>
    <row r="496" spans="1:16" x14ac:dyDescent="0.3">
      <c r="A496" s="1">
        <v>30195</v>
      </c>
      <c r="B496" s="2">
        <v>405.2</v>
      </c>
      <c r="C496" s="3">
        <v>-3.5200000000000002E-2</v>
      </c>
      <c r="D496" s="3"/>
      <c r="P496" s="1"/>
    </row>
    <row r="497" spans="1:16" x14ac:dyDescent="0.3">
      <c r="A497" s="1">
        <v>30164</v>
      </c>
      <c r="B497" s="2">
        <v>351.3</v>
      </c>
      <c r="C497" s="3">
        <v>0.2001</v>
      </c>
      <c r="D497" s="3"/>
      <c r="P497" s="1"/>
    </row>
    <row r="498" spans="1:16" x14ac:dyDescent="0.3">
      <c r="A498" s="1">
        <v>30133</v>
      </c>
      <c r="B498" s="2">
        <v>310.2</v>
      </c>
      <c r="C498" s="3">
        <v>0.08</v>
      </c>
      <c r="D498" s="3"/>
      <c r="P498" s="1"/>
    </row>
    <row r="499" spans="1:16" x14ac:dyDescent="0.3">
      <c r="A499" s="1">
        <v>30103</v>
      </c>
      <c r="B499" s="2">
        <v>318.75</v>
      </c>
      <c r="C499" s="3">
        <v>-2.3800000000000002E-2</v>
      </c>
      <c r="D499" s="3"/>
      <c r="P499" s="1"/>
    </row>
    <row r="500" spans="1:16" x14ac:dyDescent="0.3">
      <c r="A500" s="1">
        <v>30072</v>
      </c>
      <c r="B500" s="2">
        <v>345.5</v>
      </c>
      <c r="C500" s="3">
        <v>-9.9699999999999997E-2</v>
      </c>
      <c r="D500" s="3"/>
      <c r="P500" s="1"/>
    </row>
    <row r="501" spans="1:16" x14ac:dyDescent="0.3">
      <c r="A501" s="1">
        <v>30042</v>
      </c>
      <c r="B501" s="2">
        <v>327</v>
      </c>
      <c r="C501" s="3">
        <v>0.12809999999999999</v>
      </c>
      <c r="D501" s="3"/>
      <c r="P501" s="1"/>
    </row>
    <row r="502" spans="1:16" x14ac:dyDescent="0.3">
      <c r="A502" s="1">
        <v>30011</v>
      </c>
      <c r="B502" s="2">
        <v>361.25</v>
      </c>
      <c r="C502" s="3">
        <v>-0.1169</v>
      </c>
      <c r="D502" s="3"/>
      <c r="P502" s="1"/>
    </row>
    <row r="503" spans="1:16" x14ac:dyDescent="0.3">
      <c r="A503" s="1">
        <v>29983</v>
      </c>
      <c r="B503" s="2">
        <v>379.5</v>
      </c>
      <c r="C503" s="3">
        <v>-6.3E-2</v>
      </c>
      <c r="D503" s="3"/>
      <c r="P503" s="1"/>
    </row>
    <row r="504" spans="1:16" x14ac:dyDescent="0.3">
      <c r="A504" s="1">
        <v>29952</v>
      </c>
      <c r="B504" s="2">
        <v>401</v>
      </c>
      <c r="C504" s="3">
        <v>-3.49E-2</v>
      </c>
      <c r="D504" s="3"/>
      <c r="P504" s="1"/>
    </row>
    <row r="505" spans="1:16" x14ac:dyDescent="0.3">
      <c r="A505" s="1">
        <v>29921</v>
      </c>
      <c r="B505" s="2">
        <v>402.5</v>
      </c>
      <c r="C505" s="3">
        <v>-3.2599999999999997E-2</v>
      </c>
      <c r="D505" s="3"/>
      <c r="P505" s="1"/>
    </row>
    <row r="506" spans="1:16" x14ac:dyDescent="0.3">
      <c r="A506" s="1">
        <v>29891</v>
      </c>
      <c r="B506" s="2">
        <v>430</v>
      </c>
      <c r="C506" s="3">
        <v>-2.93E-2</v>
      </c>
      <c r="D506" s="3"/>
      <c r="P506" s="1"/>
    </row>
    <row r="507" spans="1:16" x14ac:dyDescent="0.3">
      <c r="A507" s="1">
        <v>29860</v>
      </c>
      <c r="B507" s="2">
        <v>436.75</v>
      </c>
      <c r="C507" s="3">
        <v>-4.1000000000000003E-3</v>
      </c>
      <c r="D507" s="3"/>
      <c r="P507" s="1"/>
    </row>
    <row r="508" spans="1:16" x14ac:dyDescent="0.3">
      <c r="A508" s="1">
        <v>29830</v>
      </c>
      <c r="B508" s="2">
        <v>421.5</v>
      </c>
      <c r="C508" s="3">
        <v>4.1000000000000003E-3</v>
      </c>
      <c r="D508" s="3"/>
      <c r="P508" s="1"/>
    </row>
    <row r="509" spans="1:16" x14ac:dyDescent="0.3">
      <c r="A509" s="1">
        <v>29799</v>
      </c>
      <c r="B509" s="2">
        <v>392.5</v>
      </c>
      <c r="C509" s="3">
        <v>5.1700000000000003E-2</v>
      </c>
      <c r="D509" s="3"/>
      <c r="P509" s="1"/>
    </row>
    <row r="510" spans="1:16" x14ac:dyDescent="0.3">
      <c r="A510" s="1">
        <v>29768</v>
      </c>
      <c r="B510" s="2">
        <v>422</v>
      </c>
      <c r="C510" s="3">
        <v>-4.6899999999999997E-2</v>
      </c>
      <c r="D510" s="3"/>
      <c r="P510" s="1"/>
    </row>
    <row r="511" spans="1:16" x14ac:dyDescent="0.3">
      <c r="A511" s="1">
        <v>29738</v>
      </c>
      <c r="B511" s="2">
        <v>483.25</v>
      </c>
      <c r="C511" s="3">
        <v>-0.1111</v>
      </c>
      <c r="D511" s="3"/>
      <c r="P511" s="1"/>
    </row>
    <row r="512" spans="1:16" x14ac:dyDescent="0.3">
      <c r="A512" s="1">
        <v>29707</v>
      </c>
      <c r="B512" s="2">
        <v>487.5</v>
      </c>
      <c r="C512" s="3">
        <v>-7.3000000000000001E-3</v>
      </c>
      <c r="D512" s="3"/>
      <c r="P512" s="1"/>
    </row>
    <row r="513" spans="1:16" x14ac:dyDescent="0.3">
      <c r="A513" s="1">
        <v>29677</v>
      </c>
      <c r="B513" s="2">
        <v>514.25</v>
      </c>
      <c r="C513" s="3">
        <v>-6.0299999999999999E-2</v>
      </c>
      <c r="D513" s="3"/>
      <c r="P513" s="1"/>
    </row>
    <row r="514" spans="1:16" x14ac:dyDescent="0.3">
      <c r="A514" s="1">
        <v>29646</v>
      </c>
      <c r="B514" s="2">
        <v>465.5</v>
      </c>
      <c r="C514" s="3">
        <v>5.0599999999999999E-2</v>
      </c>
      <c r="D514" s="3"/>
      <c r="P514" s="1"/>
    </row>
    <row r="515" spans="1:16" x14ac:dyDescent="0.3">
      <c r="A515" s="1">
        <v>29618</v>
      </c>
      <c r="B515" s="2">
        <v>493.5</v>
      </c>
      <c r="C515" s="3">
        <v>-3.4599999999999999E-2</v>
      </c>
      <c r="D515" s="3"/>
      <c r="P515" s="1"/>
    </row>
    <row r="516" spans="1:16" x14ac:dyDescent="0.3">
      <c r="A516" s="1">
        <v>29587</v>
      </c>
      <c r="B516" s="2">
        <v>586</v>
      </c>
      <c r="C516" s="3">
        <v>-0.13569999999999999</v>
      </c>
      <c r="D516" s="3"/>
      <c r="P516" s="1"/>
    </row>
    <row r="517" spans="1:16" x14ac:dyDescent="0.3">
      <c r="A517" s="1">
        <v>29556</v>
      </c>
      <c r="B517" s="2">
        <v>635.29999999999995</v>
      </c>
      <c r="C517" s="3">
        <v>-5.9400000000000001E-2</v>
      </c>
      <c r="D517" s="3"/>
      <c r="P517" s="1"/>
    </row>
    <row r="518" spans="1:16" x14ac:dyDescent="0.3">
      <c r="A518" s="1">
        <v>29526</v>
      </c>
      <c r="B518" s="2">
        <v>640.5</v>
      </c>
      <c r="C518" s="3">
        <v>-9.4999999999999998E-3</v>
      </c>
      <c r="D518" s="3"/>
      <c r="P518" s="1"/>
    </row>
    <row r="519" spans="1:16" x14ac:dyDescent="0.3">
      <c r="A519" s="1">
        <v>29495</v>
      </c>
      <c r="B519" s="2">
        <v>682</v>
      </c>
      <c r="C519" s="3">
        <v>-5.6599999999999998E-2</v>
      </c>
      <c r="D519" s="3"/>
      <c r="P519" s="1"/>
    </row>
    <row r="520" spans="1:16" x14ac:dyDescent="0.3">
      <c r="A520" s="1">
        <v>29465</v>
      </c>
      <c r="B520" s="2">
        <v>631.25</v>
      </c>
      <c r="C520" s="3">
        <v>5.62E-2</v>
      </c>
      <c r="D520" s="3"/>
      <c r="P520" s="1"/>
    </row>
    <row r="521" spans="1:16" x14ac:dyDescent="0.3">
      <c r="A521" s="1">
        <v>29434</v>
      </c>
      <c r="B521" s="2">
        <v>622</v>
      </c>
      <c r="C521" s="3">
        <v>2.7699999999999999E-2</v>
      </c>
      <c r="D521" s="3"/>
      <c r="P521" s="1"/>
    </row>
    <row r="522" spans="1:16" x14ac:dyDescent="0.3">
      <c r="A522" s="1">
        <v>29403</v>
      </c>
      <c r="B522" s="2">
        <v>660</v>
      </c>
      <c r="C522" s="3">
        <v>-6.0100000000000001E-2</v>
      </c>
      <c r="D522" s="3"/>
      <c r="P522" s="1"/>
    </row>
    <row r="523" spans="1:16" x14ac:dyDescent="0.3">
      <c r="A523" s="1">
        <v>29373</v>
      </c>
      <c r="B523" s="2">
        <v>561.5</v>
      </c>
      <c r="C523" s="3">
        <v>0.22040000000000001</v>
      </c>
      <c r="D523" s="3"/>
      <c r="P523" s="1"/>
    </row>
    <row r="524" spans="1:16" x14ac:dyDescent="0.3">
      <c r="A524" s="1">
        <v>29342</v>
      </c>
      <c r="B524" s="2">
        <v>490</v>
      </c>
      <c r="C524" s="3">
        <v>3.3799999999999997E-2</v>
      </c>
      <c r="D524" s="3"/>
      <c r="P524" s="1"/>
    </row>
    <row r="525" spans="1:16" x14ac:dyDescent="0.3">
      <c r="A525" s="1">
        <v>29312</v>
      </c>
      <c r="B525" s="2">
        <v>509.5</v>
      </c>
      <c r="C525" s="3">
        <v>4.65E-2</v>
      </c>
      <c r="D525" s="3"/>
      <c r="P525" s="1"/>
    </row>
    <row r="526" spans="1:16" x14ac:dyDescent="0.3">
      <c r="A526" s="1">
        <v>29281</v>
      </c>
      <c r="B526" s="2">
        <v>663.75</v>
      </c>
      <c r="C526" s="3">
        <v>-0.22289999999999999</v>
      </c>
      <c r="D526" s="3"/>
      <c r="P526" s="1"/>
    </row>
    <row r="527" spans="1:16" x14ac:dyDescent="0.3">
      <c r="A527" s="1">
        <v>29252</v>
      </c>
      <c r="B527" s="2">
        <v>676.5</v>
      </c>
      <c r="C527" s="3">
        <v>-2.4500000000000001E-2</v>
      </c>
      <c r="D527" s="3"/>
      <c r="P527" s="1"/>
    </row>
    <row r="528" spans="1:16" x14ac:dyDescent="0.3">
      <c r="A528" s="1">
        <v>29221</v>
      </c>
      <c r="B528" s="2">
        <v>512</v>
      </c>
      <c r="C528" s="3">
        <v>0.27539999999999998</v>
      </c>
      <c r="D528" s="3"/>
      <c r="P528" s="1"/>
    </row>
    <row r="529" spans="1:16" x14ac:dyDescent="0.3">
      <c r="A529" s="1">
        <v>29190</v>
      </c>
      <c r="B529" s="2">
        <v>429</v>
      </c>
      <c r="C529" s="3">
        <v>0.2311</v>
      </c>
      <c r="D529" s="3"/>
      <c r="P529" s="1"/>
    </row>
    <row r="530" spans="1:16" x14ac:dyDescent="0.3">
      <c r="A530" s="1">
        <v>29160</v>
      </c>
      <c r="B530" s="2">
        <v>378.75</v>
      </c>
      <c r="C530" s="3">
        <v>8.7999999999999995E-2</v>
      </c>
      <c r="D530" s="3"/>
      <c r="P530" s="1"/>
    </row>
    <row r="531" spans="1:16" x14ac:dyDescent="0.3">
      <c r="A531" s="1">
        <v>29129</v>
      </c>
      <c r="B531" s="2">
        <v>415</v>
      </c>
      <c r="C531" s="3">
        <v>-3.8399999999999997E-2</v>
      </c>
      <c r="D531" s="3"/>
      <c r="P531" s="1"/>
    </row>
    <row r="532" spans="1:16" x14ac:dyDescent="0.3">
      <c r="A532" s="1">
        <v>29099</v>
      </c>
      <c r="B532" s="2">
        <v>329.25</v>
      </c>
      <c r="C532" s="3">
        <v>0.26050000000000001</v>
      </c>
      <c r="D532" s="3"/>
      <c r="P532" s="1"/>
    </row>
    <row r="533" spans="1:16" x14ac:dyDescent="0.3">
      <c r="A533" s="1">
        <v>29068</v>
      </c>
      <c r="B533" s="2">
        <v>290.3</v>
      </c>
      <c r="C533" s="3">
        <v>6.2899999999999998E-2</v>
      </c>
      <c r="D533" s="3"/>
      <c r="P533" s="1"/>
    </row>
    <row r="534" spans="1:16" x14ac:dyDescent="0.3">
      <c r="A534" s="1">
        <v>29037</v>
      </c>
      <c r="B534" s="2">
        <v>282.5</v>
      </c>
      <c r="C534" s="3">
        <v>6.9199999999999998E-2</v>
      </c>
      <c r="D534" s="3"/>
      <c r="P534" s="1"/>
    </row>
    <row r="535" spans="1:16" x14ac:dyDescent="0.3">
      <c r="A535" s="1">
        <v>29007</v>
      </c>
      <c r="B535" s="2">
        <v>275.35000000000002</v>
      </c>
      <c r="C535" s="3">
        <v>9.5999999999999992E-3</v>
      </c>
      <c r="D535" s="3"/>
      <c r="P535" s="1"/>
    </row>
    <row r="536" spans="1:16" x14ac:dyDescent="0.3">
      <c r="A536" s="1">
        <v>28976</v>
      </c>
      <c r="B536" s="2">
        <v>247.3</v>
      </c>
      <c r="C536" s="3">
        <v>0.1193</v>
      </c>
      <c r="D536" s="3"/>
      <c r="P536" s="1"/>
    </row>
    <row r="537" spans="1:16" x14ac:dyDescent="0.3">
      <c r="A537" s="1">
        <v>28946</v>
      </c>
      <c r="B537" s="2">
        <v>239.95</v>
      </c>
      <c r="C537" s="3">
        <v>2.1600000000000001E-2</v>
      </c>
      <c r="D537" s="3"/>
      <c r="P537" s="1"/>
    </row>
    <row r="538" spans="1:16" x14ac:dyDescent="0.3">
      <c r="A538" s="1">
        <v>28915</v>
      </c>
      <c r="B538" s="2">
        <v>249.05</v>
      </c>
      <c r="C538" s="3">
        <v>-4.4499999999999998E-2</v>
      </c>
      <c r="D538" s="3"/>
      <c r="P538" s="1"/>
    </row>
    <row r="539" spans="1:16" x14ac:dyDescent="0.3">
      <c r="A539" s="1">
        <v>28887</v>
      </c>
      <c r="B539" s="2">
        <v>229.6</v>
      </c>
      <c r="C539" s="3">
        <v>7.6399999999999996E-2</v>
      </c>
      <c r="D539" s="3"/>
      <c r="P539" s="1"/>
    </row>
    <row r="540" spans="1:16" x14ac:dyDescent="0.3">
      <c r="A540" s="1">
        <v>28856</v>
      </c>
      <c r="B540" s="2">
        <v>226.8</v>
      </c>
      <c r="C540" s="3">
        <v>3.4099999999999998E-2</v>
      </c>
      <c r="D540" s="3"/>
      <c r="P540" s="1"/>
    </row>
    <row r="541" spans="1:16" x14ac:dyDescent="0.3">
      <c r="A541" s="1">
        <v>28825</v>
      </c>
      <c r="B541" s="2">
        <v>194.65</v>
      </c>
      <c r="C541" s="3">
        <v>0.1686</v>
      </c>
      <c r="D541" s="3"/>
      <c r="P541" s="1"/>
    </row>
    <row r="542" spans="1:16" x14ac:dyDescent="0.3">
      <c r="A542" s="1">
        <v>28795</v>
      </c>
      <c r="B542" s="2">
        <v>227.75</v>
      </c>
      <c r="C542" s="3">
        <v>-0.20280000000000001</v>
      </c>
      <c r="D542" s="3"/>
      <c r="P542" s="1"/>
    </row>
    <row r="543" spans="1:16" x14ac:dyDescent="0.3">
      <c r="A543" s="1">
        <v>28764</v>
      </c>
      <c r="B543" s="2">
        <v>217.35</v>
      </c>
      <c r="C543" s="3">
        <v>0.11749999999999999</v>
      </c>
      <c r="D543" s="3"/>
      <c r="P543" s="1"/>
    </row>
    <row r="544" spans="1:16" x14ac:dyDescent="0.3">
      <c r="A544" s="1">
        <v>28734</v>
      </c>
      <c r="B544" s="2">
        <v>208.25</v>
      </c>
      <c r="C544" s="3">
        <v>4.02E-2</v>
      </c>
      <c r="D544" s="3"/>
      <c r="P544" s="1"/>
    </row>
    <row r="545" spans="1:16" x14ac:dyDescent="0.3">
      <c r="A545" s="1">
        <v>28703</v>
      </c>
      <c r="B545" s="2">
        <v>205.35</v>
      </c>
      <c r="C545" s="3">
        <v>4.0899999999999999E-2</v>
      </c>
      <c r="D545" s="3"/>
      <c r="P545" s="1"/>
    </row>
    <row r="546" spans="1:16" x14ac:dyDescent="0.3">
      <c r="A546" s="1">
        <v>28672</v>
      </c>
      <c r="B546" s="2">
        <v>183.25</v>
      </c>
      <c r="C546" s="3">
        <v>9.5299999999999996E-2</v>
      </c>
      <c r="D546" s="3"/>
      <c r="P546" s="1"/>
    </row>
    <row r="547" spans="1:16" x14ac:dyDescent="0.3">
      <c r="A547" s="1">
        <v>28642</v>
      </c>
      <c r="B547" s="2">
        <v>183.35</v>
      </c>
      <c r="C547" s="3">
        <v>-6.0000000000000001E-3</v>
      </c>
      <c r="D547" s="3"/>
      <c r="P547" s="1"/>
    </row>
    <row r="548" spans="1:16" x14ac:dyDescent="0.3">
      <c r="A548" s="1">
        <v>28611</v>
      </c>
      <c r="B548" s="2">
        <v>169.55</v>
      </c>
      <c r="C548" s="3">
        <v>7.7799999999999994E-2</v>
      </c>
      <c r="D548" s="3"/>
      <c r="P548" s="1"/>
    </row>
    <row r="549" spans="1:16" x14ac:dyDescent="0.3">
      <c r="A549" s="1">
        <v>28581</v>
      </c>
      <c r="B549" s="2">
        <v>183.75</v>
      </c>
      <c r="C549" s="3">
        <v>-5.9200000000000003E-2</v>
      </c>
      <c r="D549" s="3"/>
      <c r="P549" s="1"/>
    </row>
    <row r="550" spans="1:16" x14ac:dyDescent="0.3">
      <c r="A550" s="1">
        <v>28550</v>
      </c>
      <c r="B550" s="2">
        <v>182.85</v>
      </c>
      <c r="C550" s="3">
        <v>-3.5999999999999999E-3</v>
      </c>
      <c r="D550" s="3"/>
      <c r="P550" s="1"/>
    </row>
    <row r="551" spans="1:16" x14ac:dyDescent="0.3">
      <c r="A551" s="1">
        <v>28522</v>
      </c>
      <c r="B551" s="2">
        <v>176.4</v>
      </c>
      <c r="C551" s="3">
        <v>3.49E-2</v>
      </c>
      <c r="D551" s="3"/>
      <c r="P551" s="1"/>
    </row>
    <row r="552" spans="1:16" x14ac:dyDescent="0.3">
      <c r="A552" s="1">
        <v>28491</v>
      </c>
      <c r="B552" s="2">
        <v>169.2</v>
      </c>
      <c r="C552" s="3">
        <v>6.7500000000000004E-2</v>
      </c>
      <c r="D552" s="3"/>
      <c r="P552" s="1"/>
    </row>
    <row r="553" spans="1:16" x14ac:dyDescent="0.3">
      <c r="A553" s="1">
        <v>28460</v>
      </c>
      <c r="B553" s="2">
        <v>160.65</v>
      </c>
      <c r="C553" s="3">
        <v>3.1E-2</v>
      </c>
      <c r="D553" s="3"/>
      <c r="P553" s="1"/>
    </row>
    <row r="554" spans="1:16" x14ac:dyDescent="0.3">
      <c r="A554" s="1">
        <v>28430</v>
      </c>
      <c r="B554" s="2">
        <v>162.75</v>
      </c>
      <c r="C554" s="3">
        <v>-9.2999999999999992E-3</v>
      </c>
      <c r="D554" s="3"/>
      <c r="P554" s="1"/>
    </row>
    <row r="555" spans="1:16" x14ac:dyDescent="0.3">
      <c r="A555" s="1">
        <v>28399</v>
      </c>
      <c r="B555" s="2">
        <v>155.69999999999999</v>
      </c>
      <c r="C555" s="3">
        <v>4.7300000000000002E-2</v>
      </c>
      <c r="D555" s="3"/>
      <c r="P555" s="1"/>
    </row>
    <row r="556" spans="1:16" x14ac:dyDescent="0.3">
      <c r="A556" s="1">
        <v>28369</v>
      </c>
      <c r="B556" s="2">
        <v>145.75</v>
      </c>
      <c r="C556" s="3">
        <v>5.62E-2</v>
      </c>
      <c r="D556" s="3"/>
      <c r="P556" s="1"/>
    </row>
    <row r="557" spans="1:16" x14ac:dyDescent="0.3">
      <c r="A557" s="1">
        <v>28338</v>
      </c>
      <c r="B557" s="2">
        <v>144.55000000000001</v>
      </c>
      <c r="C557" s="3">
        <v>1.14E-2</v>
      </c>
      <c r="D557" s="3"/>
      <c r="P557" s="1"/>
    </row>
    <row r="558" spans="1:16" x14ac:dyDescent="0.3">
      <c r="A558" s="1">
        <v>28307</v>
      </c>
      <c r="B558" s="2">
        <v>142.55000000000001</v>
      </c>
      <c r="C558" s="3">
        <v>9.4000000000000004E-3</v>
      </c>
      <c r="D558" s="3"/>
      <c r="P558" s="1"/>
    </row>
    <row r="559" spans="1:16" x14ac:dyDescent="0.3">
      <c r="A559" s="1">
        <v>28277</v>
      </c>
      <c r="B559" s="2">
        <v>143.85</v>
      </c>
      <c r="C559" s="3">
        <v>-2.0999999999999999E-3</v>
      </c>
      <c r="D559" s="3"/>
      <c r="P559" s="1"/>
    </row>
    <row r="560" spans="1:16" x14ac:dyDescent="0.3">
      <c r="A560" s="1">
        <v>28246</v>
      </c>
      <c r="B560" s="2">
        <v>148.35</v>
      </c>
      <c r="C560" s="3">
        <v>-2.6800000000000001E-2</v>
      </c>
      <c r="D560" s="3"/>
      <c r="P560" s="1"/>
    </row>
    <row r="561" spans="1:16" x14ac:dyDescent="0.3">
      <c r="A561" s="1">
        <v>28216</v>
      </c>
      <c r="B561" s="2">
        <v>148.30000000000001</v>
      </c>
      <c r="C561" s="3">
        <v>-1.11E-2</v>
      </c>
      <c r="D561" s="3"/>
      <c r="P561" s="1"/>
    </row>
    <row r="562" spans="1:16" x14ac:dyDescent="0.3">
      <c r="A562" s="1">
        <v>28185</v>
      </c>
      <c r="B562" s="2">
        <v>141.4</v>
      </c>
      <c r="C562" s="3">
        <v>4.3099999999999999E-2</v>
      </c>
      <c r="D562" s="3"/>
      <c r="P562" s="1"/>
    </row>
    <row r="563" spans="1:16" x14ac:dyDescent="0.3">
      <c r="A563" s="1">
        <v>28157</v>
      </c>
      <c r="B563" s="2">
        <v>132.9</v>
      </c>
      <c r="C563" s="3">
        <v>7.9000000000000001E-2</v>
      </c>
      <c r="D563" s="3"/>
      <c r="P563" s="1"/>
    </row>
    <row r="564" spans="1:16" x14ac:dyDescent="0.3">
      <c r="A564" s="1">
        <v>28126</v>
      </c>
      <c r="B564" s="2">
        <v>135.6</v>
      </c>
      <c r="C564" s="3">
        <v>-1.8200000000000001E-2</v>
      </c>
      <c r="D564" s="3"/>
      <c r="P564" s="1"/>
    </row>
    <row r="565" spans="1:16" x14ac:dyDescent="0.3">
      <c r="A565" s="1">
        <v>28095</v>
      </c>
      <c r="B565" s="2">
        <v>130.5</v>
      </c>
      <c r="C565" s="3">
        <v>3.4500000000000003E-2</v>
      </c>
      <c r="D565" s="3"/>
      <c r="P565" s="1"/>
    </row>
    <row r="566" spans="1:16" x14ac:dyDescent="0.3">
      <c r="A566" s="1">
        <v>28065</v>
      </c>
      <c r="B566" s="2">
        <v>122.95</v>
      </c>
      <c r="C566" s="3">
        <v>5.7700000000000001E-2</v>
      </c>
      <c r="D566" s="3"/>
      <c r="P566" s="1"/>
    </row>
    <row r="567" spans="1:16" x14ac:dyDescent="0.3">
      <c r="A567" s="1">
        <v>28034</v>
      </c>
      <c r="B567" s="2">
        <v>114.6</v>
      </c>
      <c r="C567" s="3">
        <v>5.9400000000000001E-2</v>
      </c>
      <c r="D567" s="3"/>
      <c r="P567" s="1"/>
    </row>
    <row r="568" spans="1:16" x14ac:dyDescent="0.3">
      <c r="A568" s="1">
        <v>28004</v>
      </c>
      <c r="B568" s="2">
        <v>105.7</v>
      </c>
      <c r="C568" s="3">
        <v>0.114</v>
      </c>
      <c r="D568" s="3"/>
      <c r="P568" s="1"/>
    </row>
    <row r="569" spans="1:16" x14ac:dyDescent="0.3">
      <c r="A569" s="1">
        <v>27973</v>
      </c>
      <c r="B569" s="2">
        <v>112.2</v>
      </c>
      <c r="C569" s="3">
        <v>-7.4899999999999994E-2</v>
      </c>
      <c r="D569" s="3"/>
      <c r="P569" s="1"/>
    </row>
    <row r="570" spans="1:16" x14ac:dyDescent="0.3">
      <c r="A570" s="1">
        <v>27942</v>
      </c>
      <c r="B570" s="2">
        <v>122.9</v>
      </c>
      <c r="C570" s="3">
        <v>-8.8900000000000007E-2</v>
      </c>
      <c r="D570" s="3"/>
      <c r="P570" s="1"/>
    </row>
    <row r="571" spans="1:16" x14ac:dyDescent="0.3">
      <c r="A571" s="1">
        <v>27912</v>
      </c>
      <c r="B571" s="2">
        <v>126.65</v>
      </c>
      <c r="C571" s="3">
        <v>-1.35E-2</v>
      </c>
      <c r="D571" s="3"/>
      <c r="P571" s="1"/>
    </row>
    <row r="572" spans="1:16" x14ac:dyDescent="0.3">
      <c r="A572" s="1">
        <v>27881</v>
      </c>
      <c r="B572" s="2">
        <v>128.35</v>
      </c>
      <c r="C572" s="3">
        <v>-2.2599999999999999E-2</v>
      </c>
      <c r="D572" s="3"/>
      <c r="P572" s="1"/>
    </row>
    <row r="573" spans="1:16" x14ac:dyDescent="0.3">
      <c r="A573" s="1">
        <v>27851</v>
      </c>
      <c r="B573" s="2">
        <v>129.19999999999999</v>
      </c>
      <c r="C573" s="3">
        <v>-9.2999999999999992E-3</v>
      </c>
      <c r="D573" s="3"/>
      <c r="P573" s="1"/>
    </row>
    <row r="574" spans="1:16" x14ac:dyDescent="0.3">
      <c r="A574" s="1">
        <v>27820</v>
      </c>
      <c r="B574" s="2">
        <v>132.44999999999999</v>
      </c>
      <c r="C574" s="3">
        <v>-2.23E-2</v>
      </c>
      <c r="D574" s="3"/>
      <c r="P574" s="1"/>
    </row>
    <row r="575" spans="1:16" x14ac:dyDescent="0.3">
      <c r="A575" s="1">
        <v>27791</v>
      </c>
      <c r="B575" s="2">
        <v>130.5</v>
      </c>
      <c r="C575" s="3">
        <v>3.2300000000000002E-2</v>
      </c>
      <c r="D575" s="3"/>
      <c r="P575" s="1"/>
    </row>
    <row r="576" spans="1:16" x14ac:dyDescent="0.3">
      <c r="A576" s="1">
        <v>27760</v>
      </c>
      <c r="B576" s="2">
        <v>138.69999999999999</v>
      </c>
      <c r="C576" s="3">
        <v>-8.5099999999999995E-2</v>
      </c>
      <c r="D576" s="3"/>
      <c r="P576" s="1"/>
    </row>
    <row r="577" spans="1:16" x14ac:dyDescent="0.3">
      <c r="A577" s="1">
        <v>27729</v>
      </c>
      <c r="B577" s="2">
        <v>138.15</v>
      </c>
      <c r="C577" s="3">
        <v>-2.5000000000000001E-3</v>
      </c>
      <c r="D577" s="3"/>
      <c r="P577" s="1"/>
    </row>
    <row r="578" spans="1:16" x14ac:dyDescent="0.3">
      <c r="A578" s="1">
        <v>27699</v>
      </c>
      <c r="B578" s="2">
        <v>143.4</v>
      </c>
      <c r="C578" s="3">
        <v>-1.6400000000000001E-2</v>
      </c>
      <c r="D578" s="3"/>
      <c r="P578" s="1"/>
    </row>
    <row r="579" spans="1:16" x14ac:dyDescent="0.3">
      <c r="A579" s="1">
        <v>27668</v>
      </c>
      <c r="B579" s="2">
        <v>143.75</v>
      </c>
      <c r="C579" s="3">
        <v>1.17E-2</v>
      </c>
      <c r="D579" s="3"/>
      <c r="P579" s="1"/>
    </row>
    <row r="580" spans="1:16" x14ac:dyDescent="0.3">
      <c r="A580" s="1">
        <v>27638</v>
      </c>
      <c r="B580" s="2">
        <v>149.4</v>
      </c>
      <c r="C580" s="3">
        <v>-0.1163</v>
      </c>
      <c r="D580" s="3"/>
      <c r="P580" s="1"/>
    </row>
    <row r="581" spans="1:16" x14ac:dyDescent="0.3">
      <c r="A581" s="1">
        <v>27607</v>
      </c>
      <c r="B581" s="2">
        <v>167</v>
      </c>
      <c r="C581" s="3">
        <v>-4.1599999999999998E-2</v>
      </c>
      <c r="D581" s="3"/>
      <c r="P581" s="1"/>
    </row>
    <row r="582" spans="1:16" x14ac:dyDescent="0.3">
      <c r="A582" s="1">
        <v>27576</v>
      </c>
      <c r="B582" s="2">
        <v>166.6</v>
      </c>
      <c r="C582" s="3">
        <v>3.5999999999999999E-3</v>
      </c>
      <c r="D582" s="3"/>
      <c r="P582" s="1"/>
    </row>
    <row r="583" spans="1:16" x14ac:dyDescent="0.3">
      <c r="A583" s="1">
        <v>27546</v>
      </c>
      <c r="B583" s="2">
        <v>161.9</v>
      </c>
      <c r="C583" s="3">
        <v>-5.1000000000000004E-3</v>
      </c>
      <c r="D583" s="3"/>
      <c r="P583" s="1"/>
    </row>
    <row r="584" spans="1:16" x14ac:dyDescent="0.3">
      <c r="A584" s="1">
        <v>27515</v>
      </c>
      <c r="B584" s="2">
        <v>166</v>
      </c>
      <c r="C584" s="3">
        <v>1.1999999999999999E-3</v>
      </c>
      <c r="D584" s="3"/>
      <c r="P584" s="1"/>
    </row>
    <row r="585" spans="1:16" x14ac:dyDescent="0.3">
      <c r="A585" s="1">
        <v>27485</v>
      </c>
      <c r="B585" s="2">
        <v>177.25</v>
      </c>
      <c r="C585" s="3">
        <v>-5.11E-2</v>
      </c>
      <c r="D585" s="3"/>
      <c r="P585" s="1"/>
    </row>
    <row r="586" spans="1:16" x14ac:dyDescent="0.3">
      <c r="A586" s="1">
        <v>27454</v>
      </c>
      <c r="B586" s="2">
        <v>182.1</v>
      </c>
      <c r="C586" s="3">
        <v>-3.3000000000000002E-2</v>
      </c>
      <c r="D586" s="3"/>
      <c r="P586" s="1"/>
    </row>
    <row r="587" spans="1:16" x14ac:dyDescent="0.3">
      <c r="A587" s="1">
        <v>27426</v>
      </c>
      <c r="B587" s="2">
        <v>176.5</v>
      </c>
      <c r="C587" s="3">
        <v>3.3799999999999997E-2</v>
      </c>
      <c r="D587" s="3"/>
      <c r="P587" s="1"/>
    </row>
    <row r="588" spans="1:16" x14ac:dyDescent="0.3">
      <c r="A588" s="1">
        <v>27395</v>
      </c>
      <c r="B588" s="2">
        <v>175.25</v>
      </c>
      <c r="C588" s="3">
        <v>-5.7299999999999997E-2</v>
      </c>
      <c r="D588" s="3"/>
      <c r="P588" s="1"/>
    </row>
    <row r="589" spans="1:16" x14ac:dyDescent="0.3">
      <c r="A589" s="1">
        <v>27364</v>
      </c>
      <c r="B589" s="2">
        <v>186.05</v>
      </c>
      <c r="C589" s="3">
        <v>1.1900000000000001E-2</v>
      </c>
      <c r="D589" s="3"/>
      <c r="P589" s="1"/>
    </row>
    <row r="590" spans="1:16" x14ac:dyDescent="0.3">
      <c r="A590" s="1">
        <v>27334</v>
      </c>
      <c r="B590" s="2">
        <v>168.05</v>
      </c>
      <c r="C590" s="3">
        <v>0.10340000000000001</v>
      </c>
      <c r="D590" s="3"/>
      <c r="P590" s="1"/>
    </row>
    <row r="591" spans="1:16" x14ac:dyDescent="0.3">
      <c r="A591" s="1">
        <v>27303</v>
      </c>
      <c r="B591" s="2">
        <v>156.05000000000001</v>
      </c>
      <c r="C591" s="3">
        <v>0.1036</v>
      </c>
      <c r="D591" s="3"/>
      <c r="P591" s="1"/>
    </row>
    <row r="592" spans="1:16" x14ac:dyDescent="0.3">
      <c r="A592" s="1">
        <v>27273</v>
      </c>
      <c r="B592" s="2">
        <v>158.05000000000001</v>
      </c>
      <c r="C592" s="3">
        <v>-3.04E-2</v>
      </c>
      <c r="D592" s="3"/>
      <c r="P592" s="1"/>
    </row>
    <row r="593" spans="1:16" x14ac:dyDescent="0.3">
      <c r="A593" s="1">
        <v>27242</v>
      </c>
      <c r="B593" s="2">
        <v>159.65</v>
      </c>
      <c r="C593" s="3">
        <v>-1.2999999999999999E-3</v>
      </c>
      <c r="D593" s="3"/>
      <c r="P593" s="1"/>
    </row>
    <row r="594" spans="1:16" x14ac:dyDescent="0.3">
      <c r="A594" s="1">
        <v>27211</v>
      </c>
      <c r="B594" s="2">
        <v>143.30000000000001</v>
      </c>
      <c r="C594" s="3">
        <v>8.2699999999999996E-2</v>
      </c>
      <c r="D594" s="3"/>
      <c r="P594" s="1"/>
    </row>
    <row r="595" spans="1:16" x14ac:dyDescent="0.3">
      <c r="A595" s="1">
        <v>27181</v>
      </c>
      <c r="B595" s="2">
        <v>155.80000000000001</v>
      </c>
      <c r="C595" s="3">
        <v>-8.0799999999999997E-2</v>
      </c>
      <c r="D595" s="3"/>
      <c r="P595" s="1"/>
    </row>
    <row r="596" spans="1:16" x14ac:dyDescent="0.3">
      <c r="A596" s="1">
        <v>27150</v>
      </c>
      <c r="B596" s="2">
        <v>169.8</v>
      </c>
      <c r="C596" s="3">
        <v>-7.2499999999999995E-2</v>
      </c>
      <c r="D596" s="3"/>
      <c r="P596" s="1"/>
    </row>
    <row r="597" spans="1:16" x14ac:dyDescent="0.3">
      <c r="A597" s="1">
        <v>27120</v>
      </c>
      <c r="B597" s="2">
        <v>174.4</v>
      </c>
      <c r="C597" s="3">
        <v>-2.1600000000000001E-2</v>
      </c>
      <c r="D597" s="3"/>
      <c r="P597" s="1"/>
    </row>
    <row r="598" spans="1:16" x14ac:dyDescent="0.3">
      <c r="A598" s="1">
        <v>27089</v>
      </c>
      <c r="B598" s="2">
        <v>167.8</v>
      </c>
      <c r="C598" s="3">
        <v>6.4500000000000002E-2</v>
      </c>
      <c r="D598" s="3"/>
      <c r="P598" s="1"/>
    </row>
    <row r="599" spans="1:16" x14ac:dyDescent="0.3">
      <c r="A599" s="1">
        <v>27061</v>
      </c>
      <c r="B599" s="2">
        <v>130.80000000000001</v>
      </c>
      <c r="C599" s="3">
        <v>0.22589999999999999</v>
      </c>
      <c r="D599" s="3"/>
      <c r="P599" s="1"/>
    </row>
    <row r="600" spans="1:16" x14ac:dyDescent="0.3">
      <c r="A600" s="1">
        <v>27030</v>
      </c>
      <c r="B600" s="2">
        <v>116.8</v>
      </c>
      <c r="C600" s="3">
        <v>0.1825</v>
      </c>
      <c r="D600" s="3"/>
      <c r="P600" s="1"/>
    </row>
    <row r="601" spans="1:16" x14ac:dyDescent="0.3">
      <c r="A601" s="1">
        <v>26999</v>
      </c>
      <c r="B601" s="2">
        <v>100.75</v>
      </c>
      <c r="C601" s="3">
        <v>0.1091</v>
      </c>
      <c r="D601" s="3"/>
      <c r="P601" s="1"/>
    </row>
    <row r="602" spans="1:16" x14ac:dyDescent="0.3">
      <c r="A602" s="1">
        <v>26969</v>
      </c>
      <c r="B602" s="2">
        <v>97.3</v>
      </c>
      <c r="C602" s="3">
        <v>0.03</v>
      </c>
      <c r="D602" s="3"/>
      <c r="P602" s="1"/>
    </row>
    <row r="603" spans="1:16" x14ac:dyDescent="0.3">
      <c r="A603" s="1">
        <v>26938</v>
      </c>
      <c r="B603" s="2">
        <v>97.05</v>
      </c>
      <c r="C603" s="3">
        <v>-1.9900000000000001E-2</v>
      </c>
      <c r="D603" s="3"/>
      <c r="P603" s="1"/>
    </row>
    <row r="604" spans="1:16" x14ac:dyDescent="0.3">
      <c r="A604" s="1">
        <v>26908</v>
      </c>
      <c r="B604" s="2">
        <v>105.4</v>
      </c>
      <c r="C604" s="3">
        <v>-3.3700000000000001E-2</v>
      </c>
      <c r="D604" s="3"/>
      <c r="P604" s="1"/>
    </row>
    <row r="605" spans="1:16" x14ac:dyDescent="0.3">
      <c r="A605" s="1">
        <v>26877</v>
      </c>
      <c r="B605" s="2">
        <v>117.8</v>
      </c>
      <c r="C605" s="3">
        <v>-0.10440000000000001</v>
      </c>
      <c r="D605" s="3"/>
      <c r="P605" s="1"/>
    </row>
    <row r="606" spans="1:16" x14ac:dyDescent="0.3">
      <c r="A606" s="1">
        <v>26846</v>
      </c>
      <c r="B606" s="2">
        <v>121.3</v>
      </c>
      <c r="C606" s="3">
        <v>-6.1899999999999997E-2</v>
      </c>
      <c r="D606" s="3"/>
      <c r="P606" s="1"/>
    </row>
    <row r="607" spans="1:16" x14ac:dyDescent="0.3">
      <c r="A607" s="1">
        <v>26816</v>
      </c>
      <c r="B607" s="2">
        <v>118.05</v>
      </c>
      <c r="C607" s="3">
        <v>7.3899999999999993E-2</v>
      </c>
      <c r="D607" s="3"/>
      <c r="P607" s="1"/>
    </row>
    <row r="608" spans="1:16" x14ac:dyDescent="0.3">
      <c r="A608" s="1">
        <v>26785</v>
      </c>
      <c r="B608" s="2">
        <v>90.9</v>
      </c>
      <c r="C608" s="3">
        <v>0.26429999999999998</v>
      </c>
      <c r="D608" s="3"/>
      <c r="P608" s="1"/>
    </row>
    <row r="609" spans="1:16" x14ac:dyDescent="0.3">
      <c r="A609" s="1">
        <v>26755</v>
      </c>
      <c r="B609" s="2">
        <v>89.55</v>
      </c>
      <c r="C609" s="3">
        <v>7.7999999999999996E-3</v>
      </c>
      <c r="D609" s="3"/>
      <c r="P609" s="1"/>
    </row>
    <row r="610" spans="1:16" x14ac:dyDescent="0.3">
      <c r="A610" s="1">
        <v>26724</v>
      </c>
      <c r="B610" s="2">
        <v>86</v>
      </c>
      <c r="C610" s="3">
        <v>5.8599999999999999E-2</v>
      </c>
      <c r="D610" s="3"/>
      <c r="P610" s="1"/>
    </row>
    <row r="611" spans="1:16" x14ac:dyDescent="0.3">
      <c r="A611" s="1">
        <v>26696</v>
      </c>
      <c r="B611" s="2">
        <v>66.900000000000006</v>
      </c>
      <c r="C611" s="3">
        <v>0.28660000000000002</v>
      </c>
      <c r="D611" s="3"/>
      <c r="P611" s="1"/>
    </row>
    <row r="612" spans="1:16" x14ac:dyDescent="0.3">
      <c r="A612" s="1">
        <v>26665</v>
      </c>
      <c r="B612" s="2">
        <v>65.400000000000006</v>
      </c>
      <c r="C612" s="3">
        <v>1.6899999999999998E-2</v>
      </c>
      <c r="D612" s="3"/>
      <c r="P612" s="1"/>
    </row>
    <row r="613" spans="1:16" x14ac:dyDescent="0.3">
      <c r="A613" s="1">
        <v>26634</v>
      </c>
      <c r="B613" s="2">
        <v>64.5</v>
      </c>
      <c r="C613" s="3">
        <v>2.0299999999999999E-2</v>
      </c>
      <c r="D613" s="3"/>
      <c r="P613" s="1"/>
    </row>
    <row r="614" spans="1:16" x14ac:dyDescent="0.3">
      <c r="A614" s="1">
        <v>26604</v>
      </c>
      <c r="B614" s="2">
        <v>64.3</v>
      </c>
      <c r="C614" s="3">
        <v>-1.1599999999999999E-2</v>
      </c>
      <c r="D614" s="3"/>
      <c r="P614" s="1"/>
    </row>
    <row r="615" spans="1:16" x14ac:dyDescent="0.3">
      <c r="A615" s="1">
        <v>26573</v>
      </c>
      <c r="B615" s="2">
        <v>64.45</v>
      </c>
      <c r="C615" s="3">
        <v>2.3E-3</v>
      </c>
      <c r="D615" s="3"/>
      <c r="P615" s="1"/>
    </row>
    <row r="616" spans="1:16" x14ac:dyDescent="0.3">
      <c r="A616" s="1">
        <v>26543</v>
      </c>
      <c r="B616" s="2">
        <v>67.25</v>
      </c>
      <c r="C616" s="3">
        <v>-3.95E-2</v>
      </c>
      <c r="D616" s="3"/>
      <c r="P616" s="1"/>
    </row>
    <row r="617" spans="1:16" x14ac:dyDescent="0.3">
      <c r="A617" s="1">
        <v>26512</v>
      </c>
      <c r="B617" s="2">
        <v>69.599999999999994</v>
      </c>
      <c r="C617" s="3">
        <v>-2.1100000000000001E-2</v>
      </c>
      <c r="D617" s="3"/>
      <c r="P617" s="1"/>
    </row>
    <row r="618" spans="1:16" x14ac:dyDescent="0.3">
      <c r="A618" s="1">
        <v>26481</v>
      </c>
      <c r="B618" s="2">
        <v>65.8</v>
      </c>
      <c r="C618" s="3">
        <v>5.62E-2</v>
      </c>
      <c r="D618" s="3"/>
      <c r="P618" s="1"/>
    </row>
    <row r="619" spans="1:16" x14ac:dyDescent="0.3">
      <c r="A619" s="1">
        <v>26451</v>
      </c>
      <c r="B619" s="2">
        <v>59.5</v>
      </c>
      <c r="C619" s="3">
        <v>8.6999999999999994E-2</v>
      </c>
      <c r="D619" s="3"/>
      <c r="P619" s="1"/>
    </row>
    <row r="620" spans="1:16" x14ac:dyDescent="0.3">
      <c r="A620" s="1">
        <v>26420</v>
      </c>
      <c r="B620" s="2">
        <v>50.65</v>
      </c>
      <c r="C620" s="3">
        <v>0.19739999999999999</v>
      </c>
      <c r="D620" s="3"/>
      <c r="P620" s="1"/>
    </row>
    <row r="621" spans="1:16" x14ac:dyDescent="0.3">
      <c r="A621" s="1">
        <v>26390</v>
      </c>
      <c r="B621" s="2">
        <v>48.7</v>
      </c>
      <c r="C621" s="3">
        <v>2.5700000000000001E-2</v>
      </c>
      <c r="D621" s="3"/>
      <c r="P621" s="1"/>
    </row>
    <row r="622" spans="1:16" x14ac:dyDescent="0.3">
      <c r="A622" s="1">
        <v>26359</v>
      </c>
      <c r="B622" s="2">
        <v>48.35</v>
      </c>
      <c r="C622" s="3">
        <v>3.0999999999999999E-3</v>
      </c>
      <c r="D622" s="3"/>
      <c r="P622" s="1"/>
    </row>
    <row r="623" spans="1:16" x14ac:dyDescent="0.3">
      <c r="A623" s="1">
        <v>26330</v>
      </c>
      <c r="B623" s="2">
        <v>48.4</v>
      </c>
      <c r="C623" s="3">
        <v>2.2100000000000002E-2</v>
      </c>
      <c r="D623" s="3"/>
      <c r="P623" s="1"/>
    </row>
    <row r="624" spans="1:16" x14ac:dyDescent="0.3">
      <c r="A624" s="1">
        <v>26299</v>
      </c>
      <c r="B624" s="2">
        <v>44.3</v>
      </c>
      <c r="C624" s="3">
        <v>8.2100000000000006E-2</v>
      </c>
      <c r="D624" s="3"/>
      <c r="P624" s="1"/>
    </row>
    <row r="625" spans="1:16" x14ac:dyDescent="0.3">
      <c r="A625" s="1">
        <v>26268</v>
      </c>
      <c r="B625" s="2">
        <v>43.85</v>
      </c>
      <c r="C625" s="3">
        <v>-2.3E-3</v>
      </c>
      <c r="D625" s="3"/>
      <c r="P625" s="1"/>
    </row>
    <row r="626" spans="1:16" x14ac:dyDescent="0.3">
      <c r="A626" s="1">
        <v>26238</v>
      </c>
      <c r="B626" s="2">
        <v>42.45</v>
      </c>
      <c r="C626" s="3">
        <v>3.0499999999999999E-2</v>
      </c>
      <c r="D626" s="3"/>
      <c r="P626" s="1"/>
    </row>
    <row r="627" spans="1:16" x14ac:dyDescent="0.3">
      <c r="A627" s="1">
        <v>26207</v>
      </c>
      <c r="B627" s="2">
        <v>42.7</v>
      </c>
      <c r="C627" s="3">
        <v>-5.7999999999999996E-3</v>
      </c>
      <c r="D627" s="3"/>
      <c r="P627" s="1"/>
    </row>
    <row r="628" spans="1:16" x14ac:dyDescent="0.3">
      <c r="A628" s="1">
        <v>26177</v>
      </c>
      <c r="B628" s="2">
        <v>41.45</v>
      </c>
      <c r="C628" s="3">
        <v>4.6300000000000001E-2</v>
      </c>
      <c r="D628" s="3"/>
      <c r="P628" s="1"/>
    </row>
    <row r="629" spans="1:16" x14ac:dyDescent="0.3">
      <c r="A629" s="1">
        <v>26146</v>
      </c>
      <c r="B629" s="2">
        <v>42.65</v>
      </c>
      <c r="C629" s="3">
        <v>-3.9800000000000002E-2</v>
      </c>
      <c r="D629" s="3"/>
      <c r="P629" s="1"/>
    </row>
    <row r="630" spans="1:16" x14ac:dyDescent="0.3">
      <c r="A630" s="1">
        <v>26115</v>
      </c>
      <c r="B630" s="2">
        <v>40.549999999999997</v>
      </c>
      <c r="C630" s="3">
        <v>5.6899999999999999E-2</v>
      </c>
      <c r="D630" s="3"/>
      <c r="P630" s="1"/>
    </row>
    <row r="631" spans="1:16" x14ac:dyDescent="0.3">
      <c r="A631" s="1">
        <v>26085</v>
      </c>
      <c r="B631" s="2">
        <v>40.9</v>
      </c>
      <c r="C631" s="3">
        <v>-1.8200000000000001E-2</v>
      </c>
      <c r="D631" s="3"/>
      <c r="P631" s="1"/>
    </row>
    <row r="632" spans="1:16" x14ac:dyDescent="0.3">
      <c r="A632" s="1">
        <v>26054</v>
      </c>
      <c r="B632" s="2">
        <v>39.700000000000003</v>
      </c>
      <c r="C632" s="3">
        <v>0.03</v>
      </c>
      <c r="D632" s="3"/>
      <c r="P632" s="1"/>
    </row>
    <row r="633" spans="1:16" x14ac:dyDescent="0.3">
      <c r="A633" s="1">
        <v>26024</v>
      </c>
      <c r="B633" s="2">
        <v>39.200000000000003</v>
      </c>
      <c r="C633" s="3">
        <v>2.0400000000000001E-2</v>
      </c>
      <c r="D633" s="3"/>
      <c r="P633" s="1"/>
    </row>
    <row r="634" spans="1:16" x14ac:dyDescent="0.3">
      <c r="A634" s="1">
        <v>25993</v>
      </c>
      <c r="B634" s="2">
        <v>39</v>
      </c>
      <c r="C634" s="3">
        <v>1.2999999999999999E-3</v>
      </c>
      <c r="D634" s="3"/>
      <c r="P634" s="1"/>
    </row>
    <row r="635" spans="1:16" x14ac:dyDescent="0.3">
      <c r="A635" s="1">
        <v>25965</v>
      </c>
      <c r="B635" s="2">
        <v>38.450000000000003</v>
      </c>
      <c r="C635" s="3">
        <v>1.9599999999999999E-2</v>
      </c>
      <c r="D635" s="3"/>
      <c r="P635" s="1"/>
    </row>
    <row r="636" spans="1:16" x14ac:dyDescent="0.3">
      <c r="A636" s="1">
        <v>25934</v>
      </c>
      <c r="B636" s="2">
        <v>37.75</v>
      </c>
      <c r="C636" s="3">
        <v>1.8599999999999998E-2</v>
      </c>
      <c r="D636" s="3"/>
      <c r="P636" s="1"/>
    </row>
    <row r="637" spans="1:16" x14ac:dyDescent="0.3">
      <c r="A637" s="1">
        <v>25903</v>
      </c>
      <c r="B637" s="2">
        <v>37.75</v>
      </c>
      <c r="C637" s="3">
        <v>-4.0000000000000001E-3</v>
      </c>
      <c r="D637" s="3"/>
      <c r="P637" s="1"/>
    </row>
    <row r="638" spans="1:16" x14ac:dyDescent="0.3">
      <c r="A638" s="1">
        <v>25873</v>
      </c>
      <c r="B638" s="2">
        <v>37.9</v>
      </c>
      <c r="C638" s="3">
        <v>6.7000000000000002E-3</v>
      </c>
      <c r="D638" s="3"/>
      <c r="P638" s="1"/>
    </row>
    <row r="639" spans="1:16" x14ac:dyDescent="0.3">
      <c r="A639" s="1">
        <v>25842</v>
      </c>
      <c r="B639" s="2">
        <v>36.6</v>
      </c>
      <c r="C639" s="3">
        <v>2.46E-2</v>
      </c>
      <c r="D639" s="3"/>
      <c r="P639" s="1"/>
    </row>
    <row r="640" spans="1:16" x14ac:dyDescent="0.3">
      <c r="A640" s="1">
        <v>25812</v>
      </c>
      <c r="B640" s="2">
        <v>36.15</v>
      </c>
      <c r="C640" s="3">
        <v>1.52E-2</v>
      </c>
      <c r="D640" s="3"/>
      <c r="P640" s="1"/>
    </row>
    <row r="641" spans="1:16" x14ac:dyDescent="0.3">
      <c r="A641" s="1">
        <v>25781</v>
      </c>
      <c r="B641" s="2">
        <v>35.5</v>
      </c>
      <c r="C641" s="3">
        <v>1.55E-2</v>
      </c>
      <c r="D641" s="3"/>
      <c r="P641" s="1"/>
    </row>
    <row r="642" spans="1:16" x14ac:dyDescent="0.3">
      <c r="A642" s="1">
        <v>25750</v>
      </c>
      <c r="B642" s="2">
        <v>35.700000000000003</v>
      </c>
      <c r="C642" s="3">
        <v>-5.5999999999999999E-3</v>
      </c>
      <c r="D642" s="3"/>
      <c r="P642" s="1"/>
    </row>
    <row r="643" spans="1:16" x14ac:dyDescent="0.3">
      <c r="A643" s="1">
        <v>25720</v>
      </c>
      <c r="B643" s="2">
        <v>35.6</v>
      </c>
      <c r="C643" s="3">
        <v>-2.8E-3</v>
      </c>
      <c r="D643" s="3"/>
      <c r="P643" s="1"/>
    </row>
    <row r="644" spans="1:16" x14ac:dyDescent="0.3">
      <c r="A644" s="1">
        <v>25689</v>
      </c>
      <c r="B644" s="2">
        <v>36.15</v>
      </c>
      <c r="C644" s="3">
        <v>-6.8999999999999999E-3</v>
      </c>
      <c r="D644" s="3"/>
      <c r="P644" s="1"/>
    </row>
    <row r="645" spans="1:16" x14ac:dyDescent="0.3">
      <c r="A645" s="1">
        <v>25659</v>
      </c>
      <c r="B645" s="2">
        <v>35.549999999999997</v>
      </c>
      <c r="C645" s="3">
        <v>1.6899999999999998E-2</v>
      </c>
      <c r="D645" s="3"/>
      <c r="P645" s="1"/>
    </row>
    <row r="646" spans="1:16" x14ac:dyDescent="0.3">
      <c r="A646" s="1">
        <v>25628</v>
      </c>
      <c r="B646" s="2">
        <v>35.15</v>
      </c>
      <c r="C646" s="3">
        <v>8.5000000000000006E-3</v>
      </c>
      <c r="D646" s="3"/>
      <c r="P646" s="1"/>
    </row>
    <row r="647" spans="1:16" x14ac:dyDescent="0.3">
      <c r="A647" s="1">
        <v>25600</v>
      </c>
      <c r="B647" s="2">
        <v>35.25</v>
      </c>
      <c r="C647" s="3">
        <v>0</v>
      </c>
      <c r="D647" s="3"/>
      <c r="P647" s="1"/>
    </row>
    <row r="648" spans="1:16" x14ac:dyDescent="0.3">
      <c r="P648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Tablo</vt:lpstr>
      <vt:lpstr>Altın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2023-12-06T08:51:30Z</dcterms:modified>
</cp:coreProperties>
</file>